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345" activeTab="0"/>
  </bookViews>
  <sheets>
    <sheet name="EXAMPLE WITH ANSWERS" sheetId="1" r:id="rId1"/>
    <sheet name="Sheet2" sheetId="2" r:id="rId2"/>
    <sheet name="Sheet3" sheetId="3" r:id="rId3"/>
  </sheets>
  <definedNames/>
  <calcPr fullCalcOnLoad="1"/>
</workbook>
</file>

<file path=xl/comments1.xml><?xml version="1.0" encoding="utf-8"?>
<comments xmlns="http://schemas.openxmlformats.org/spreadsheetml/2006/main">
  <authors>
    <author>Vital, Armando</author>
  </authors>
  <commentList>
    <comment ref="D2" authorId="0">
      <text>
        <r>
          <rPr>
            <sz val="9"/>
            <rFont val="Tahoma"/>
            <family val="2"/>
          </rPr>
          <t xml:space="preserve">Scale depends on tracking map used. Teacher may use the tracking map of his/her choice but must contain a scale in miles (scale factor).
It is recommended to use 1 cm = X miles rather than inches to simplify rounding to the nearest tenth. </t>
        </r>
      </text>
    </comment>
    <comment ref="N2" authorId="0">
      <text>
        <r>
          <rPr>
            <sz val="9"/>
            <rFont val="Tahoma"/>
            <family val="2"/>
          </rPr>
          <t>This is an approximation based on the scale. Students will find it easy to use the grid but are required to calculate the number in miles (scale factor).</t>
        </r>
      </text>
    </comment>
    <comment ref="F3" authorId="0">
      <text>
        <r>
          <rPr>
            <sz val="9"/>
            <rFont val="Tahoma"/>
            <family val="2"/>
          </rPr>
          <t>The teacher chooses a city located on the US coast.</t>
        </r>
      </text>
    </comment>
    <comment ref="H4" authorId="0">
      <text>
        <r>
          <rPr>
            <sz val="9"/>
            <rFont val="Tahoma"/>
            <family val="2"/>
          </rPr>
          <t>This distance is dependent upon the intial location chosen by the teacher. Measurements in small maps are difficult and this number may be a few miles off.</t>
        </r>
      </text>
    </comment>
    <comment ref="H5" authorId="0">
      <text>
        <r>
          <rPr>
            <sz val="9"/>
            <rFont val="Tahoma"/>
            <family val="2"/>
          </rPr>
          <t>The teacher decides what speed to use. It is recommended to provide a different number to each group.</t>
        </r>
      </text>
    </comment>
    <comment ref="N6" authorId="0">
      <text>
        <r>
          <rPr>
            <sz val="9"/>
            <rFont val="Tahoma"/>
            <family val="2"/>
          </rPr>
          <t>The teacher may choose to modify assignment by giving students the name of the country instead of the location in degrees.</t>
        </r>
      </text>
    </comment>
    <comment ref="F8" authorId="0">
      <text>
        <r>
          <rPr>
            <sz val="9"/>
            <rFont val="Tahoma"/>
            <family val="2"/>
          </rPr>
          <t>The teacher provides initial location or may choose to use the name of a country instead and have students find the location coordinates.</t>
        </r>
      </text>
    </comment>
    <comment ref="H6" authorId="0">
      <text>
        <r>
          <rPr>
            <sz val="9"/>
            <rFont val="Tahoma"/>
            <family val="2"/>
          </rPr>
          <t>Students draw the x-y axis using the city predicted for landfall as the origin (0,0).  From there, they count the Grid Squares, which will be positive for "x" but can be positive or negative for "y."</t>
        </r>
      </text>
    </comment>
    <comment ref="J8" authorId="0">
      <text>
        <r>
          <rPr>
            <sz val="9"/>
            <rFont val="Tahoma"/>
            <family val="2"/>
          </rPr>
          <t>This is easily calculated by multiplying the X2 grid coordinate times the grid scale. In this example, the grid scale = 70.  Therefore, 20*70 = 1400.</t>
        </r>
      </text>
    </comment>
    <comment ref="K8" authorId="0">
      <text>
        <r>
          <rPr>
            <sz val="9"/>
            <rFont val="Tahoma"/>
            <family val="2"/>
          </rPr>
          <t>This is easily calculated by multiplying the Y2 grid coordinate times the grid scale. In this example, the grid scale = 70.  Therefore, -8*70 = -560.</t>
        </r>
      </text>
    </comment>
    <comment ref="B8" authorId="0">
      <text>
        <r>
          <rPr>
            <sz val="9"/>
            <rFont val="Tahoma"/>
            <family val="2"/>
          </rPr>
          <t>This result is calculated by MATLAB.  See Command Window.</t>
        </r>
      </text>
    </comment>
    <comment ref="C8" authorId="0">
      <text>
        <r>
          <rPr>
            <sz val="9"/>
            <rFont val="Tahoma"/>
            <family val="2"/>
          </rPr>
          <t>This results is calculated by MATLAB.  See Command Window.</t>
        </r>
      </text>
    </comment>
    <comment ref="E6" authorId="0">
      <text>
        <r>
          <rPr>
            <sz val="9"/>
            <rFont val="Tahoma"/>
            <family val="2"/>
          </rPr>
          <t xml:space="preserve">Students may divide the MATLAB distance by the MAP SCALE (scale factor)
</t>
        </r>
      </text>
    </comment>
    <comment ref="N4" authorId="0">
      <text>
        <r>
          <rPr>
            <sz val="9"/>
            <rFont val="Tahoma"/>
            <family val="2"/>
          </rPr>
          <t xml:space="preserve">The coordinates of the city chosen in long/lat degrees.
</t>
        </r>
      </text>
    </comment>
    <comment ref="G8" authorId="0">
      <text>
        <r>
          <rPr>
            <sz val="9"/>
            <rFont val="Tahoma"/>
            <family val="2"/>
          </rPr>
          <t>The teacher provides initial location or may choose to use the name of a country instead and have students find the location coordinates.</t>
        </r>
      </text>
    </comment>
    <comment ref="A9" authorId="0">
      <text>
        <r>
          <rPr>
            <sz val="9"/>
            <rFont val="Tahoma"/>
            <family val="2"/>
          </rPr>
          <t>This result is calculated by MATLAB. Open
hurricane.dat</t>
        </r>
      </text>
    </comment>
    <comment ref="B9" authorId="0">
      <text>
        <r>
          <rPr>
            <sz val="9"/>
            <rFont val="Tahoma"/>
            <family val="2"/>
          </rPr>
          <t>This result is calculated by MATLAB.  Open hurricane.dat</t>
        </r>
      </text>
    </comment>
    <comment ref="C9" authorId="0">
      <text>
        <r>
          <rPr>
            <sz val="9"/>
            <rFont val="Tahoma"/>
            <family val="2"/>
          </rPr>
          <t>This result is calculated by MATLAB. Open hurricane.dat</t>
        </r>
      </text>
    </comment>
    <comment ref="N3" authorId="0">
      <text>
        <r>
          <rPr>
            <sz val="9"/>
            <rFont val="Tahoma"/>
            <family val="2"/>
          </rPr>
          <t xml:space="preserve">The coordinates of the city chosen will always be at the origin (0,0)
</t>
        </r>
      </text>
    </comment>
  </commentList>
</comments>
</file>

<file path=xl/sharedStrings.xml><?xml version="1.0" encoding="utf-8"?>
<sst xmlns="http://schemas.openxmlformats.org/spreadsheetml/2006/main" count="81" uniqueCount="70">
  <si>
    <t>Longitude</t>
  </si>
  <si>
    <t>X2</t>
  </si>
  <si>
    <t>Y2</t>
  </si>
  <si>
    <t>HURRICANE LOCATION (Degrees)</t>
  </si>
  <si>
    <t>LINEAR DISTANCE IN MILES (MATLAB)</t>
  </si>
  <si>
    <t>APROXIMATE HURRICANE COORDINATES (miles)</t>
  </si>
  <si>
    <t>Initial         (0 hours)</t>
  </si>
  <si>
    <t>Latitude</t>
  </si>
  <si>
    <r>
      <t>77</t>
    </r>
    <r>
      <rPr>
        <sz val="14"/>
        <color indexed="8"/>
        <rFont val="Calibri"/>
        <family val="2"/>
      </rPr>
      <t>°</t>
    </r>
    <r>
      <rPr>
        <sz val="14"/>
        <color indexed="8"/>
        <rFont val="Verdana"/>
        <family val="2"/>
      </rPr>
      <t xml:space="preserve"> W</t>
    </r>
  </si>
  <si>
    <t>CITY PREDICTED FOR LANDFALL</t>
  </si>
  <si>
    <t>HURRICANE TRAVELLING SPEED (mph)</t>
  </si>
  <si>
    <t>(0, 0)</t>
  </si>
  <si>
    <t>CITY COORDINATES (X1,Y1)</t>
  </si>
  <si>
    <t>GRID SCALE (1 side of grid square = X miles )</t>
  </si>
  <si>
    <t>APPROX INITIAL LINEAR DISTANCE IN MILES (measured)</t>
  </si>
  <si>
    <t>Jamaica</t>
  </si>
  <si>
    <t>LINEAR LENGTH (cm)</t>
  </si>
  <si>
    <t>79 W</t>
  </si>
  <si>
    <t>19 N</t>
  </si>
  <si>
    <t>80.3 W</t>
  </si>
  <si>
    <t>19.5 N</t>
  </si>
  <si>
    <t>Cayman Islands</t>
  </si>
  <si>
    <t>82 W</t>
  </si>
  <si>
    <t>Caribbean Sea/Cayman Islands</t>
  </si>
  <si>
    <t>83.5 W</t>
  </si>
  <si>
    <t>Cuba</t>
  </si>
  <si>
    <t>CITY COORDINATES (long,lat)</t>
  </si>
  <si>
    <t>18° N</t>
  </si>
  <si>
    <t>84.5 W</t>
  </si>
  <si>
    <t>21 N</t>
  </si>
  <si>
    <t>20 N</t>
  </si>
  <si>
    <t>20.5 N</t>
  </si>
  <si>
    <t>85.5 W</t>
  </si>
  <si>
    <t>Cuba/Yucatan,Mexico</t>
  </si>
  <si>
    <t>86.7 W</t>
  </si>
  <si>
    <t>Yucatan, Mexico</t>
  </si>
  <si>
    <t>TIME TO LANDFALL IN HOURS (MATLAB)</t>
  </si>
  <si>
    <t>TIME INTERVAL IN HOURS (MATLAB)</t>
  </si>
  <si>
    <t xml:space="preserve"> APPROXIMATE HURRICANE COORDINATES          (Grid Units)</t>
  </si>
  <si>
    <t>88 W</t>
  </si>
  <si>
    <t>89.5 W</t>
  </si>
  <si>
    <t>23 N</t>
  </si>
  <si>
    <t>22.5 N</t>
  </si>
  <si>
    <t>22 N</t>
  </si>
  <si>
    <t>21.5 N</t>
  </si>
  <si>
    <t>Gulf of Mexico</t>
  </si>
  <si>
    <t>NEAREST COUNTRY, STATE, OR WATER BODY</t>
  </si>
  <si>
    <t>90.7 W</t>
  </si>
  <si>
    <t>23.5 N</t>
  </si>
  <si>
    <t>92 W</t>
  </si>
  <si>
    <t>24 N</t>
  </si>
  <si>
    <t>Middle of Gulf of Mexico</t>
  </si>
  <si>
    <t>93.3 W</t>
  </si>
  <si>
    <t>24.5 N</t>
  </si>
  <si>
    <t>94.5 W</t>
  </si>
  <si>
    <t>25 N</t>
  </si>
  <si>
    <t>Tamaulipas, MX</t>
  </si>
  <si>
    <t>95.8 W</t>
  </si>
  <si>
    <t>25.5 N</t>
  </si>
  <si>
    <t>Brownsville, TX</t>
  </si>
  <si>
    <t>96.8 W</t>
  </si>
  <si>
    <t>25.9 N</t>
  </si>
  <si>
    <t>TIME INTERVAL (HOURS)</t>
  </si>
  <si>
    <t xml:space="preserve">MAP SCALE (1 cm = X miles) </t>
  </si>
  <si>
    <t>LINEAR DISTANCE IN KILOMETERS (conversion)</t>
  </si>
  <si>
    <t>APROXIMATE HURRICANE COORDINATES (calculated in kilometers)</t>
  </si>
  <si>
    <r>
      <t>97.5</t>
    </r>
    <r>
      <rPr>
        <sz val="14"/>
        <color indexed="8"/>
        <rFont val="Calibri"/>
        <family val="2"/>
      </rPr>
      <t>°</t>
    </r>
    <r>
      <rPr>
        <sz val="14"/>
        <color indexed="8"/>
        <rFont val="Verdana"/>
        <family val="2"/>
      </rPr>
      <t xml:space="preserve"> W , 26</t>
    </r>
    <r>
      <rPr>
        <sz val="14"/>
        <color indexed="8"/>
        <rFont val="Calibri"/>
        <family val="2"/>
      </rPr>
      <t>°</t>
    </r>
    <r>
      <rPr>
        <sz val="14"/>
        <color indexed="8"/>
        <rFont val="Verdana"/>
        <family val="2"/>
      </rPr>
      <t xml:space="preserve"> N</t>
    </r>
  </si>
  <si>
    <t>1 cm = 133 miles</t>
  </si>
  <si>
    <t>1 sq = 66.5 miles</t>
  </si>
  <si>
    <t>HURRICANE TRACKING ASSIGNMENT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</si>
</sst>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theme="1"/>
      <name val="Calibri"/>
      <family val="2"/>
    </font>
    <font>
      <sz val="11"/>
      <color indexed="8"/>
      <name val="Calibri"/>
      <family val="2"/>
    </font>
    <font>
      <sz val="14"/>
      <color indexed="8"/>
      <name val="Verdana"/>
      <family val="2"/>
    </font>
    <font>
      <sz val="9"/>
      <name val="Tahoma"/>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Verdana"/>
      <family val="2"/>
    </font>
    <font>
      <b/>
      <sz val="14"/>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theme="1"/>
      <name val="Verdana"/>
      <family val="2"/>
    </font>
    <font>
      <sz val="12"/>
      <color theme="1"/>
      <name val="Verdana"/>
      <family val="2"/>
    </font>
    <font>
      <b/>
      <sz val="14"/>
      <color theme="1"/>
      <name val="Verdana"/>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Font="1" applyAlignment="1">
      <alignment/>
    </xf>
    <xf numFmtId="0" fontId="43" fillId="0" borderId="0" xfId="0" applyFont="1" applyAlignment="1">
      <alignment/>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0" borderId="12" xfId="0" applyFont="1" applyBorder="1" applyAlignment="1">
      <alignment horizontal="center" vertical="center"/>
    </xf>
    <xf numFmtId="0" fontId="44" fillId="0" borderId="13" xfId="0" applyFont="1" applyBorder="1" applyAlignment="1">
      <alignment horizontal="center" vertical="center"/>
    </xf>
    <xf numFmtId="0" fontId="0" fillId="0" borderId="13" xfId="0" applyBorder="1" applyAlignment="1">
      <alignment horizontal="center" vertical="center"/>
    </xf>
    <xf numFmtId="0" fontId="43" fillId="33" borderId="14" xfId="0" applyFont="1" applyFill="1" applyBorder="1" applyAlignment="1">
      <alignment horizontal="center" vertical="center"/>
    </xf>
    <xf numFmtId="0" fontId="44" fillId="0" borderId="15" xfId="0" applyFont="1" applyBorder="1" applyAlignment="1">
      <alignment horizontal="center" vertical="center"/>
    </xf>
    <xf numFmtId="0" fontId="44" fillId="0" borderId="0" xfId="0" applyFont="1" applyBorder="1" applyAlignment="1">
      <alignment horizontal="center" vertical="center"/>
    </xf>
    <xf numFmtId="0" fontId="44" fillId="0" borderId="16" xfId="0" applyFont="1" applyBorder="1" applyAlignment="1">
      <alignment horizontal="center" vertical="center"/>
    </xf>
    <xf numFmtId="0" fontId="44" fillId="9" borderId="14" xfId="0" applyFont="1" applyFill="1" applyBorder="1" applyAlignment="1">
      <alignment horizontal="center" vertical="center"/>
    </xf>
    <xf numFmtId="0" fontId="43" fillId="0" borderId="0" xfId="0" applyFont="1" applyAlignment="1">
      <alignment horizontal="center" vertical="center"/>
    </xf>
    <xf numFmtId="0" fontId="44" fillId="2" borderId="14" xfId="0" applyFont="1" applyFill="1" applyBorder="1" applyAlignment="1">
      <alignment horizontal="center" vertical="center"/>
    </xf>
    <xf numFmtId="0" fontId="44" fillId="10" borderId="14" xfId="0" applyFont="1" applyFill="1" applyBorder="1" applyAlignment="1">
      <alignment horizontal="center" vertical="center"/>
    </xf>
    <xf numFmtId="0" fontId="44" fillId="11" borderId="17" xfId="0" applyFont="1" applyFill="1" applyBorder="1" applyAlignment="1">
      <alignment horizontal="center" vertical="center" wrapText="1"/>
    </xf>
    <xf numFmtId="0" fontId="45" fillId="11" borderId="17"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7" xfId="0" applyFont="1" applyBorder="1" applyAlignment="1">
      <alignment horizontal="center" vertical="center"/>
    </xf>
    <xf numFmtId="0" fontId="44" fillId="0" borderId="17" xfId="0" applyFont="1" applyBorder="1" applyAlignment="1">
      <alignment horizontal="center" vertical="center" wrapText="1"/>
    </xf>
    <xf numFmtId="1" fontId="44" fillId="0" borderId="17" xfId="0" applyNumberFormat="1" applyFont="1" applyBorder="1" applyAlignment="1">
      <alignment horizontal="center" vertical="center"/>
    </xf>
    <xf numFmtId="164" fontId="44" fillId="0" borderId="17" xfId="0" applyNumberFormat="1" applyFont="1" applyBorder="1" applyAlignment="1">
      <alignment horizontal="center" vertical="center"/>
    </xf>
    <xf numFmtId="0" fontId="44" fillId="16" borderId="17" xfId="0" applyFont="1" applyFill="1" applyBorder="1" applyAlignment="1">
      <alignment horizontal="center" vertical="center"/>
    </xf>
    <xf numFmtId="0" fontId="44" fillId="34" borderId="17" xfId="0" applyFont="1" applyFill="1" applyBorder="1" applyAlignment="1">
      <alignment horizontal="center" vertical="center"/>
    </xf>
    <xf numFmtId="0" fontId="45" fillId="0" borderId="17" xfId="0" applyFont="1" applyBorder="1" applyAlignment="1">
      <alignment horizontal="center" vertical="center" wrapText="1"/>
    </xf>
    <xf numFmtId="2" fontId="44" fillId="0" borderId="17" xfId="0" applyNumberFormat="1" applyFont="1" applyBorder="1" applyAlignment="1">
      <alignment horizontal="center" vertical="center"/>
    </xf>
    <xf numFmtId="0" fontId="44" fillId="0" borderId="15" xfId="0" applyFont="1" applyBorder="1" applyAlignment="1">
      <alignment horizontal="right" vertical="center"/>
    </xf>
    <xf numFmtId="0" fontId="44" fillId="0" borderId="0" xfId="0" applyFont="1" applyBorder="1" applyAlignment="1">
      <alignment horizontal="right" vertical="center"/>
    </xf>
    <xf numFmtId="0" fontId="44" fillId="0" borderId="13" xfId="0" applyFont="1" applyBorder="1" applyAlignment="1">
      <alignment horizontal="center" vertical="center"/>
    </xf>
    <xf numFmtId="0" fontId="44" fillId="0" borderId="19" xfId="0" applyFont="1" applyBorder="1" applyAlignment="1">
      <alignment horizontal="center" vertical="center"/>
    </xf>
    <xf numFmtId="0" fontId="46" fillId="35" borderId="20" xfId="0" applyFont="1" applyFill="1" applyBorder="1" applyAlignment="1">
      <alignment horizontal="center"/>
    </xf>
    <xf numFmtId="0" fontId="44" fillId="9" borderId="21" xfId="0" applyFont="1" applyFill="1" applyBorder="1" applyAlignment="1">
      <alignment horizontal="center" vertical="center"/>
    </xf>
    <xf numFmtId="0" fontId="44" fillId="9" borderId="22" xfId="0" applyFont="1" applyFill="1" applyBorder="1" applyAlignment="1">
      <alignment horizontal="center" vertical="center"/>
    </xf>
    <xf numFmtId="0" fontId="44" fillId="9" borderId="23" xfId="0" applyFont="1" applyFill="1" applyBorder="1" applyAlignment="1">
      <alignment horizontal="center" vertical="center"/>
    </xf>
    <xf numFmtId="0" fontId="44" fillId="0" borderId="17" xfId="0" applyFont="1" applyBorder="1" applyAlignment="1">
      <alignment horizontal="center" vertical="center" wrapText="1"/>
    </xf>
    <xf numFmtId="0" fontId="44" fillId="0" borderId="24" xfId="0" applyFont="1" applyBorder="1" applyAlignment="1">
      <alignment horizontal="center" vertical="center"/>
    </xf>
    <xf numFmtId="0" fontId="44"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70" zoomScaleNormal="70" zoomScalePageLayoutView="0" workbookViewId="0" topLeftCell="A1">
      <selection activeCell="A4" sqref="A4"/>
    </sheetView>
  </sheetViews>
  <sheetFormatPr defaultColWidth="9.140625" defaultRowHeight="15"/>
  <cols>
    <col min="1" max="1" width="18.140625" style="1" customWidth="1"/>
    <col min="2" max="3" width="15.421875" style="1" customWidth="1"/>
    <col min="4" max="4" width="17.28125" style="1" customWidth="1"/>
    <col min="5" max="5" width="20.57421875" style="1" customWidth="1"/>
    <col min="6" max="6" width="14.57421875" style="1" customWidth="1"/>
    <col min="7" max="7" width="18.7109375" style="1" customWidth="1"/>
    <col min="8" max="9" width="16.140625" style="1" customWidth="1"/>
    <col min="10" max="10" width="17.57421875" style="1" customWidth="1"/>
    <col min="11" max="13" width="14.28125" style="1" customWidth="1"/>
    <col min="14" max="14" width="31.140625" style="1" customWidth="1"/>
    <col min="15" max="16384" width="9.140625" style="1" customWidth="1"/>
  </cols>
  <sheetData>
    <row r="1" spans="1:14" ht="22.5" customHeight="1" thickBot="1">
      <c r="A1" s="31" t="s">
        <v>69</v>
      </c>
      <c r="B1" s="31"/>
      <c r="C1" s="31"/>
      <c r="D1" s="31"/>
      <c r="E1" s="31"/>
      <c r="F1" s="31"/>
      <c r="G1" s="31"/>
      <c r="H1" s="31"/>
      <c r="I1" s="31"/>
      <c r="J1" s="31"/>
      <c r="K1" s="31"/>
      <c r="L1" s="31"/>
      <c r="M1" s="31"/>
      <c r="N1" s="31"/>
    </row>
    <row r="2" spans="1:14" ht="38.25" customHeight="1" thickBot="1">
      <c r="A2" s="36" t="s">
        <v>63</v>
      </c>
      <c r="B2" s="29"/>
      <c r="C2" s="29"/>
      <c r="D2" s="2" t="s">
        <v>67</v>
      </c>
      <c r="E2" s="3"/>
      <c r="F2" s="4"/>
      <c r="G2" s="5"/>
      <c r="H2" s="6"/>
      <c r="I2" s="29" t="s">
        <v>13</v>
      </c>
      <c r="J2" s="29"/>
      <c r="K2" s="29"/>
      <c r="L2" s="29"/>
      <c r="M2" s="30"/>
      <c r="N2" s="7" t="s">
        <v>68</v>
      </c>
    </row>
    <row r="3" spans="1:14" ht="31.5" customHeight="1" thickBot="1">
      <c r="A3" s="8"/>
      <c r="B3" s="37" t="s">
        <v>9</v>
      </c>
      <c r="C3" s="9"/>
      <c r="D3" s="9"/>
      <c r="E3" s="9"/>
      <c r="F3" s="32" t="s">
        <v>59</v>
      </c>
      <c r="G3" s="33"/>
      <c r="H3" s="34"/>
      <c r="I3" s="8"/>
      <c r="J3" s="9"/>
      <c r="K3" s="10"/>
      <c r="L3" s="8"/>
      <c r="M3" s="27" t="s">
        <v>12</v>
      </c>
      <c r="N3" s="11" t="s">
        <v>11</v>
      </c>
    </row>
    <row r="4" spans="1:14" ht="31.5" customHeight="1" thickBot="1">
      <c r="A4" s="8"/>
      <c r="B4" s="37" t="s">
        <v>14</v>
      </c>
      <c r="C4" s="9"/>
      <c r="D4" s="9"/>
      <c r="E4" s="9"/>
      <c r="F4" s="9"/>
      <c r="G4" s="12"/>
      <c r="H4" s="13">
        <v>1500</v>
      </c>
      <c r="I4" s="8"/>
      <c r="J4" s="9"/>
      <c r="K4" s="9"/>
      <c r="L4" s="9"/>
      <c r="M4" s="27" t="s">
        <v>26</v>
      </c>
      <c r="N4" s="11" t="s">
        <v>66</v>
      </c>
    </row>
    <row r="5" spans="1:14" ht="31.5" customHeight="1" thickBot="1">
      <c r="A5" s="8"/>
      <c r="B5" s="37" t="s">
        <v>10</v>
      </c>
      <c r="C5" s="9"/>
      <c r="D5" s="9"/>
      <c r="E5" s="9"/>
      <c r="F5" s="9"/>
      <c r="G5" s="12"/>
      <c r="H5" s="14">
        <v>10</v>
      </c>
      <c r="I5" s="9"/>
      <c r="J5" s="9"/>
      <c r="K5" s="9"/>
      <c r="L5" s="9"/>
      <c r="M5" s="28" t="s">
        <v>62</v>
      </c>
      <c r="N5" s="14">
        <v>10</v>
      </c>
    </row>
    <row r="6" spans="1:14" ht="72">
      <c r="A6" s="15" t="s">
        <v>37</v>
      </c>
      <c r="B6" s="15" t="s">
        <v>4</v>
      </c>
      <c r="C6" s="15" t="s">
        <v>36</v>
      </c>
      <c r="D6" s="16" t="s">
        <v>64</v>
      </c>
      <c r="E6" s="17" t="s">
        <v>16</v>
      </c>
      <c r="F6" s="35" t="s">
        <v>3</v>
      </c>
      <c r="G6" s="35"/>
      <c r="H6" s="35" t="s">
        <v>38</v>
      </c>
      <c r="I6" s="35"/>
      <c r="J6" s="35" t="s">
        <v>5</v>
      </c>
      <c r="K6" s="35"/>
      <c r="L6" s="35" t="s">
        <v>65</v>
      </c>
      <c r="M6" s="35"/>
      <c r="N6" s="18" t="s">
        <v>46</v>
      </c>
    </row>
    <row r="7" spans="1:14" ht="18.75">
      <c r="A7" s="19"/>
      <c r="B7" s="19"/>
      <c r="C7" s="19"/>
      <c r="D7" s="19"/>
      <c r="E7" s="19"/>
      <c r="F7" s="19" t="s">
        <v>0</v>
      </c>
      <c r="G7" s="19" t="s">
        <v>7</v>
      </c>
      <c r="H7" s="19" t="s">
        <v>1</v>
      </c>
      <c r="I7" s="19" t="s">
        <v>2</v>
      </c>
      <c r="J7" s="19" t="s">
        <v>1</v>
      </c>
      <c r="K7" s="19" t="s">
        <v>2</v>
      </c>
      <c r="L7" s="19" t="s">
        <v>1</v>
      </c>
      <c r="M7" s="19" t="s">
        <v>2</v>
      </c>
      <c r="N7" s="19"/>
    </row>
    <row r="8" spans="1:14" ht="39.75" customHeight="1">
      <c r="A8" s="20" t="s">
        <v>6</v>
      </c>
      <c r="B8" s="19">
        <v>1507</v>
      </c>
      <c r="C8" s="19">
        <v>150.78</v>
      </c>
      <c r="D8" s="21">
        <f>B8*1.60934</f>
        <v>2425.27538</v>
      </c>
      <c r="E8" s="22">
        <f>B8/133</f>
        <v>11.330827067669173</v>
      </c>
      <c r="F8" s="23" t="s">
        <v>8</v>
      </c>
      <c r="G8" s="23" t="s">
        <v>27</v>
      </c>
      <c r="H8" s="24">
        <v>20</v>
      </c>
      <c r="I8" s="24">
        <v>-8</v>
      </c>
      <c r="J8" s="19">
        <f>H8*66.5</f>
        <v>1330</v>
      </c>
      <c r="K8" s="19">
        <f>I8*66.5</f>
        <v>-532</v>
      </c>
      <c r="L8" s="21">
        <f>J8*1.60934</f>
        <v>2140.4222</v>
      </c>
      <c r="M8" s="21">
        <f>K8*1.60934</f>
        <v>-856.16888</v>
      </c>
      <c r="N8" s="20" t="s">
        <v>15</v>
      </c>
    </row>
    <row r="9" spans="1:14" ht="30" customHeight="1">
      <c r="A9" s="19">
        <v>10</v>
      </c>
      <c r="B9" s="19">
        <v>1407</v>
      </c>
      <c r="C9" s="19">
        <v>140.78</v>
      </c>
      <c r="D9" s="21">
        <f aca="true" t="shared" si="0" ref="D9:D23">B9*1.60934</f>
        <v>2264.34138</v>
      </c>
      <c r="E9" s="22">
        <f aca="true" t="shared" si="1" ref="E9:E23">B9/133</f>
        <v>10.578947368421053</v>
      </c>
      <c r="F9" s="19" t="s">
        <v>17</v>
      </c>
      <c r="G9" s="19" t="s">
        <v>18</v>
      </c>
      <c r="H9" s="24">
        <v>18</v>
      </c>
      <c r="I9" s="24">
        <v>-7</v>
      </c>
      <c r="J9" s="22">
        <f>H9*66.5</f>
        <v>1197</v>
      </c>
      <c r="K9" s="22">
        <f>I9*66.5</f>
        <v>-465.5</v>
      </c>
      <c r="L9" s="21">
        <f aca="true" t="shared" si="2" ref="L9:L23">J9*1.60934</f>
        <v>1926.37998</v>
      </c>
      <c r="M9" s="21">
        <f aca="true" t="shared" si="3" ref="M9:M23">K9*1.60934</f>
        <v>-749.14777</v>
      </c>
      <c r="N9" s="20" t="s">
        <v>15</v>
      </c>
    </row>
    <row r="10" spans="1:14" ht="30" customHeight="1">
      <c r="A10" s="19">
        <f>A9+10</f>
        <v>20</v>
      </c>
      <c r="B10" s="19">
        <v>1308</v>
      </c>
      <c r="C10" s="19">
        <v>130.78</v>
      </c>
      <c r="D10" s="21">
        <f t="shared" si="0"/>
        <v>2105.01672</v>
      </c>
      <c r="E10" s="22">
        <f t="shared" si="1"/>
        <v>9.834586466165414</v>
      </c>
      <c r="F10" s="19" t="s">
        <v>19</v>
      </c>
      <c r="G10" s="19" t="s">
        <v>20</v>
      </c>
      <c r="H10" s="24">
        <v>16.7</v>
      </c>
      <c r="I10" s="24">
        <v>-6.5</v>
      </c>
      <c r="J10" s="22">
        <f aca="true" t="shared" si="4" ref="J10:J23">H10*66.5</f>
        <v>1110.55</v>
      </c>
      <c r="K10" s="22">
        <f aca="true" t="shared" si="5" ref="K10:K23">I10*66.5</f>
        <v>-432.25</v>
      </c>
      <c r="L10" s="21">
        <f t="shared" si="2"/>
        <v>1787.2525369999998</v>
      </c>
      <c r="M10" s="21">
        <f t="shared" si="3"/>
        <v>-695.637215</v>
      </c>
      <c r="N10" s="20" t="s">
        <v>21</v>
      </c>
    </row>
    <row r="11" spans="1:14" ht="32.25" customHeight="1">
      <c r="A11" s="19">
        <f aca="true" t="shared" si="6" ref="A11:A23">A10+10</f>
        <v>30</v>
      </c>
      <c r="B11" s="19">
        <v>1208</v>
      </c>
      <c r="C11" s="19">
        <v>120.78</v>
      </c>
      <c r="D11" s="21">
        <f t="shared" si="0"/>
        <v>1944.0827199999999</v>
      </c>
      <c r="E11" s="22">
        <f t="shared" si="1"/>
        <v>9.082706766917294</v>
      </c>
      <c r="F11" s="19" t="s">
        <v>22</v>
      </c>
      <c r="G11" s="19" t="s">
        <v>30</v>
      </c>
      <c r="H11" s="24">
        <v>15</v>
      </c>
      <c r="I11" s="24">
        <v>-6</v>
      </c>
      <c r="J11" s="22">
        <f t="shared" si="4"/>
        <v>997.5</v>
      </c>
      <c r="K11" s="22">
        <f t="shared" si="5"/>
        <v>-399</v>
      </c>
      <c r="L11" s="21">
        <f t="shared" si="2"/>
        <v>1605.31665</v>
      </c>
      <c r="M11" s="21">
        <f t="shared" si="3"/>
        <v>-642.12666</v>
      </c>
      <c r="N11" s="25" t="s">
        <v>23</v>
      </c>
    </row>
    <row r="12" spans="1:14" ht="30" customHeight="1">
      <c r="A12" s="19">
        <f t="shared" si="6"/>
        <v>40</v>
      </c>
      <c r="B12" s="19">
        <v>1108</v>
      </c>
      <c r="C12" s="19">
        <v>110.78</v>
      </c>
      <c r="D12" s="21">
        <f t="shared" si="0"/>
        <v>1783.14872</v>
      </c>
      <c r="E12" s="22">
        <f t="shared" si="1"/>
        <v>8.330827067669173</v>
      </c>
      <c r="F12" s="19" t="s">
        <v>24</v>
      </c>
      <c r="G12" s="19" t="s">
        <v>31</v>
      </c>
      <c r="H12" s="24">
        <v>13.5</v>
      </c>
      <c r="I12" s="24">
        <v>-5.5</v>
      </c>
      <c r="J12" s="22">
        <f t="shared" si="4"/>
        <v>897.75</v>
      </c>
      <c r="K12" s="22">
        <f t="shared" si="5"/>
        <v>-365.75</v>
      </c>
      <c r="L12" s="21">
        <f t="shared" si="2"/>
        <v>1444.784985</v>
      </c>
      <c r="M12" s="21">
        <f t="shared" si="3"/>
        <v>-588.616105</v>
      </c>
      <c r="N12" s="20" t="s">
        <v>25</v>
      </c>
    </row>
    <row r="13" spans="1:14" ht="30" customHeight="1">
      <c r="A13" s="19">
        <f t="shared" si="6"/>
        <v>50</v>
      </c>
      <c r="B13" s="19">
        <v>1008</v>
      </c>
      <c r="C13" s="19">
        <v>100.78</v>
      </c>
      <c r="D13" s="21">
        <f t="shared" si="0"/>
        <v>1622.21472</v>
      </c>
      <c r="E13" s="22">
        <f t="shared" si="1"/>
        <v>7.578947368421052</v>
      </c>
      <c r="F13" s="19" t="s">
        <v>28</v>
      </c>
      <c r="G13" s="19" t="s">
        <v>29</v>
      </c>
      <c r="H13" s="24">
        <v>12.7</v>
      </c>
      <c r="I13" s="24">
        <v>-5</v>
      </c>
      <c r="J13" s="22">
        <f t="shared" si="4"/>
        <v>844.55</v>
      </c>
      <c r="K13" s="22">
        <f t="shared" si="5"/>
        <v>-332.5</v>
      </c>
      <c r="L13" s="21">
        <f t="shared" si="2"/>
        <v>1359.168097</v>
      </c>
      <c r="M13" s="21">
        <f t="shared" si="3"/>
        <v>-535.10555</v>
      </c>
      <c r="N13" s="20" t="s">
        <v>25</v>
      </c>
    </row>
    <row r="14" spans="1:14" ht="30" customHeight="1">
      <c r="A14" s="19">
        <f t="shared" si="6"/>
        <v>60</v>
      </c>
      <c r="B14" s="19">
        <v>908</v>
      </c>
      <c r="C14" s="19">
        <v>90.78</v>
      </c>
      <c r="D14" s="21">
        <f t="shared" si="0"/>
        <v>1461.28072</v>
      </c>
      <c r="E14" s="22">
        <f t="shared" si="1"/>
        <v>6.827067669172933</v>
      </c>
      <c r="F14" s="19" t="s">
        <v>32</v>
      </c>
      <c r="G14" s="19" t="s">
        <v>44</v>
      </c>
      <c r="H14" s="24">
        <v>11.5</v>
      </c>
      <c r="I14" s="24">
        <v>-4.5</v>
      </c>
      <c r="J14" s="22">
        <f t="shared" si="4"/>
        <v>764.75</v>
      </c>
      <c r="K14" s="22">
        <f t="shared" si="5"/>
        <v>-299.25</v>
      </c>
      <c r="L14" s="21">
        <f t="shared" si="2"/>
        <v>1230.742765</v>
      </c>
      <c r="M14" s="21">
        <f t="shared" si="3"/>
        <v>-481.594995</v>
      </c>
      <c r="N14" s="20" t="s">
        <v>33</v>
      </c>
    </row>
    <row r="15" spans="1:14" ht="30" customHeight="1">
      <c r="A15" s="19">
        <f t="shared" si="6"/>
        <v>70</v>
      </c>
      <c r="B15" s="19">
        <v>808</v>
      </c>
      <c r="C15" s="19">
        <v>80.78</v>
      </c>
      <c r="D15" s="21">
        <f t="shared" si="0"/>
        <v>1300.34672</v>
      </c>
      <c r="E15" s="22">
        <f t="shared" si="1"/>
        <v>6.075187969924812</v>
      </c>
      <c r="F15" s="19" t="s">
        <v>34</v>
      </c>
      <c r="G15" s="19" t="s">
        <v>43</v>
      </c>
      <c r="H15" s="24">
        <v>10.3</v>
      </c>
      <c r="I15" s="24">
        <v>-4.1</v>
      </c>
      <c r="J15" s="22">
        <f t="shared" si="4"/>
        <v>684.95</v>
      </c>
      <c r="K15" s="22">
        <f t="shared" si="5"/>
        <v>-272.65</v>
      </c>
      <c r="L15" s="21">
        <f t="shared" si="2"/>
        <v>1102.3174330000002</v>
      </c>
      <c r="M15" s="21">
        <f t="shared" si="3"/>
        <v>-438.786551</v>
      </c>
      <c r="N15" s="20" t="s">
        <v>35</v>
      </c>
    </row>
    <row r="16" spans="1:14" ht="30" customHeight="1">
      <c r="A16" s="19">
        <f t="shared" si="6"/>
        <v>80</v>
      </c>
      <c r="B16" s="19">
        <v>708</v>
      </c>
      <c r="C16" s="19">
        <v>70.78</v>
      </c>
      <c r="D16" s="21">
        <f t="shared" si="0"/>
        <v>1139.41272</v>
      </c>
      <c r="E16" s="22">
        <f t="shared" si="1"/>
        <v>5.323308270676692</v>
      </c>
      <c r="F16" s="19" t="s">
        <v>39</v>
      </c>
      <c r="G16" s="19" t="s">
        <v>42</v>
      </c>
      <c r="H16" s="24">
        <v>9</v>
      </c>
      <c r="I16" s="24">
        <v>-3.5</v>
      </c>
      <c r="J16" s="22">
        <f t="shared" si="4"/>
        <v>598.5</v>
      </c>
      <c r="K16" s="22">
        <f t="shared" si="5"/>
        <v>-232.75</v>
      </c>
      <c r="L16" s="21">
        <f t="shared" si="2"/>
        <v>963.18999</v>
      </c>
      <c r="M16" s="21">
        <f t="shared" si="3"/>
        <v>-374.573885</v>
      </c>
      <c r="N16" s="20" t="s">
        <v>35</v>
      </c>
    </row>
    <row r="17" spans="1:14" ht="30" customHeight="1">
      <c r="A17" s="19">
        <f t="shared" si="6"/>
        <v>90</v>
      </c>
      <c r="B17" s="19">
        <v>608</v>
      </c>
      <c r="C17" s="19">
        <v>60.78</v>
      </c>
      <c r="D17" s="21">
        <f t="shared" si="0"/>
        <v>978.47872</v>
      </c>
      <c r="E17" s="22">
        <f t="shared" si="1"/>
        <v>4.571428571428571</v>
      </c>
      <c r="F17" s="19" t="s">
        <v>40</v>
      </c>
      <c r="G17" s="19" t="s">
        <v>41</v>
      </c>
      <c r="H17" s="24">
        <v>7.5</v>
      </c>
      <c r="I17" s="24">
        <v>-3</v>
      </c>
      <c r="J17" s="22">
        <f t="shared" si="4"/>
        <v>498.75</v>
      </c>
      <c r="K17" s="22">
        <f t="shared" si="5"/>
        <v>-199.5</v>
      </c>
      <c r="L17" s="21">
        <f t="shared" si="2"/>
        <v>802.658325</v>
      </c>
      <c r="M17" s="21">
        <f t="shared" si="3"/>
        <v>-321.06333</v>
      </c>
      <c r="N17" s="20" t="s">
        <v>45</v>
      </c>
    </row>
    <row r="18" spans="1:14" ht="30" customHeight="1">
      <c r="A18" s="19">
        <f t="shared" si="6"/>
        <v>100</v>
      </c>
      <c r="B18" s="19">
        <v>508</v>
      </c>
      <c r="C18" s="19">
        <v>50.78</v>
      </c>
      <c r="D18" s="21">
        <f t="shared" si="0"/>
        <v>817.54472</v>
      </c>
      <c r="E18" s="22">
        <f t="shared" si="1"/>
        <v>3.819548872180451</v>
      </c>
      <c r="F18" s="19" t="s">
        <v>47</v>
      </c>
      <c r="G18" s="19" t="s">
        <v>48</v>
      </c>
      <c r="H18" s="24">
        <v>6.3</v>
      </c>
      <c r="I18" s="24">
        <v>-2.5</v>
      </c>
      <c r="J18" s="22">
        <f t="shared" si="4"/>
        <v>418.95</v>
      </c>
      <c r="K18" s="22">
        <f t="shared" si="5"/>
        <v>-166.25</v>
      </c>
      <c r="L18" s="21">
        <f t="shared" si="2"/>
        <v>674.232993</v>
      </c>
      <c r="M18" s="21">
        <f t="shared" si="3"/>
        <v>-267.552775</v>
      </c>
      <c r="N18" s="20" t="s">
        <v>45</v>
      </c>
    </row>
    <row r="19" spans="1:14" ht="40.5" customHeight="1">
      <c r="A19" s="19">
        <f t="shared" si="6"/>
        <v>110</v>
      </c>
      <c r="B19" s="19">
        <v>408</v>
      </c>
      <c r="C19" s="19">
        <v>40.78</v>
      </c>
      <c r="D19" s="21">
        <f t="shared" si="0"/>
        <v>656.61072</v>
      </c>
      <c r="E19" s="22">
        <f t="shared" si="1"/>
        <v>3.0676691729323307</v>
      </c>
      <c r="F19" s="19" t="s">
        <v>49</v>
      </c>
      <c r="G19" s="19" t="s">
        <v>50</v>
      </c>
      <c r="H19" s="24">
        <v>5</v>
      </c>
      <c r="I19" s="24">
        <v>-2</v>
      </c>
      <c r="J19" s="22">
        <f t="shared" si="4"/>
        <v>332.5</v>
      </c>
      <c r="K19" s="22">
        <f t="shared" si="5"/>
        <v>-133</v>
      </c>
      <c r="L19" s="21">
        <f t="shared" si="2"/>
        <v>535.10555</v>
      </c>
      <c r="M19" s="21">
        <f t="shared" si="3"/>
        <v>-214.04222</v>
      </c>
      <c r="N19" s="20" t="s">
        <v>51</v>
      </c>
    </row>
    <row r="20" spans="1:14" ht="38.25" customHeight="1">
      <c r="A20" s="19">
        <f t="shared" si="6"/>
        <v>120</v>
      </c>
      <c r="B20" s="19">
        <v>308</v>
      </c>
      <c r="C20" s="19">
        <v>30.78</v>
      </c>
      <c r="D20" s="21">
        <f t="shared" si="0"/>
        <v>495.67672</v>
      </c>
      <c r="E20" s="22">
        <f t="shared" si="1"/>
        <v>2.3157894736842106</v>
      </c>
      <c r="F20" s="19" t="s">
        <v>52</v>
      </c>
      <c r="G20" s="19" t="s">
        <v>53</v>
      </c>
      <c r="H20" s="24">
        <v>3.8</v>
      </c>
      <c r="I20" s="24">
        <v>-1.5</v>
      </c>
      <c r="J20" s="22">
        <f t="shared" si="4"/>
        <v>252.7</v>
      </c>
      <c r="K20" s="22">
        <f t="shared" si="5"/>
        <v>-99.75</v>
      </c>
      <c r="L20" s="21">
        <f t="shared" si="2"/>
        <v>406.68021799999997</v>
      </c>
      <c r="M20" s="21">
        <f t="shared" si="3"/>
        <v>-160.531665</v>
      </c>
      <c r="N20" s="20" t="s">
        <v>51</v>
      </c>
    </row>
    <row r="21" spans="1:14" ht="30" customHeight="1">
      <c r="A21" s="19">
        <f t="shared" si="6"/>
        <v>130</v>
      </c>
      <c r="B21" s="19">
        <v>208</v>
      </c>
      <c r="C21" s="19">
        <v>20.78</v>
      </c>
      <c r="D21" s="21">
        <f t="shared" si="0"/>
        <v>334.74272</v>
      </c>
      <c r="E21" s="22">
        <f t="shared" si="1"/>
        <v>1.5639097744360901</v>
      </c>
      <c r="F21" s="19" t="s">
        <v>54</v>
      </c>
      <c r="G21" s="19" t="s">
        <v>55</v>
      </c>
      <c r="H21" s="24">
        <v>2.5</v>
      </c>
      <c r="I21" s="24">
        <v>-1</v>
      </c>
      <c r="J21" s="22">
        <f t="shared" si="4"/>
        <v>166.25</v>
      </c>
      <c r="K21" s="22">
        <f t="shared" si="5"/>
        <v>-66.5</v>
      </c>
      <c r="L21" s="21">
        <f t="shared" si="2"/>
        <v>267.552775</v>
      </c>
      <c r="M21" s="21">
        <f t="shared" si="3"/>
        <v>-107.02111</v>
      </c>
      <c r="N21" s="20" t="s">
        <v>56</v>
      </c>
    </row>
    <row r="22" spans="1:14" ht="30" customHeight="1">
      <c r="A22" s="19">
        <f t="shared" si="6"/>
        <v>140</v>
      </c>
      <c r="B22" s="19">
        <v>108</v>
      </c>
      <c r="C22" s="19">
        <v>10.78</v>
      </c>
      <c r="D22" s="21">
        <f t="shared" si="0"/>
        <v>173.80872</v>
      </c>
      <c r="E22" s="22">
        <f t="shared" si="1"/>
        <v>0.8120300751879699</v>
      </c>
      <c r="F22" s="19" t="s">
        <v>57</v>
      </c>
      <c r="G22" s="19" t="s">
        <v>58</v>
      </c>
      <c r="H22" s="24">
        <v>1.2</v>
      </c>
      <c r="I22" s="24">
        <v>-0.5</v>
      </c>
      <c r="J22" s="22">
        <f t="shared" si="4"/>
        <v>79.8</v>
      </c>
      <c r="K22" s="22">
        <f t="shared" si="5"/>
        <v>-33.25</v>
      </c>
      <c r="L22" s="21">
        <f t="shared" si="2"/>
        <v>128.425332</v>
      </c>
      <c r="M22" s="21">
        <f t="shared" si="3"/>
        <v>-53.510555</v>
      </c>
      <c r="N22" s="20" t="s">
        <v>59</v>
      </c>
    </row>
    <row r="23" spans="1:14" ht="30" customHeight="1">
      <c r="A23" s="19">
        <f t="shared" si="6"/>
        <v>150</v>
      </c>
      <c r="B23" s="19">
        <v>8</v>
      </c>
      <c r="C23" s="19">
        <v>0.78</v>
      </c>
      <c r="D23" s="21">
        <f t="shared" si="0"/>
        <v>12.87472</v>
      </c>
      <c r="E23" s="22">
        <f t="shared" si="1"/>
        <v>0.06015037593984962</v>
      </c>
      <c r="F23" s="19" t="s">
        <v>60</v>
      </c>
      <c r="G23" s="19" t="s">
        <v>61</v>
      </c>
      <c r="H23" s="24">
        <v>0.1</v>
      </c>
      <c r="I23" s="24">
        <v>-0.01</v>
      </c>
      <c r="J23" s="26">
        <f t="shared" si="4"/>
        <v>6.65</v>
      </c>
      <c r="K23" s="26">
        <f t="shared" si="5"/>
        <v>-0.665</v>
      </c>
      <c r="L23" s="21">
        <f t="shared" si="2"/>
        <v>10.702111</v>
      </c>
      <c r="M23" s="22">
        <f t="shared" si="3"/>
        <v>-1.0702111</v>
      </c>
      <c r="N23" s="20" t="s">
        <v>59</v>
      </c>
    </row>
  </sheetData>
  <sheetProtection/>
  <mergeCells count="8">
    <mergeCell ref="I2:M2"/>
    <mergeCell ref="A1:N1"/>
    <mergeCell ref="F3:H3"/>
    <mergeCell ref="F6:G6"/>
    <mergeCell ref="H6:I6"/>
    <mergeCell ref="J6:K6"/>
    <mergeCell ref="A2:C2"/>
    <mergeCell ref="L6:M6"/>
  </mergeCells>
  <printOptions/>
  <pageMargins left="0.25" right="0.25" top="0.75" bottom="0.75" header="0.3" footer="0.3"/>
  <pageSetup fitToHeight="1" fitToWidth="1" horizontalDpi="600" verticalDpi="600" orientation="landscape" scale="6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Vital, Armando</dc:creator>
  <cp:keywords/>
  <dc:description/>
  <cp:lastModifiedBy>Denise</cp:lastModifiedBy>
  <cp:lastPrinted>2013-07-17T19:24:31Z</cp:lastPrinted>
  <dcterms:created xsi:type="dcterms:W3CDTF">2013-07-17T15:22:30Z</dcterms:created>
  <dcterms:modified xsi:type="dcterms:W3CDTF">2014-08-27T09:33:49Z</dcterms:modified>
  <cp:category/>
  <cp:version/>
  <cp:contentType/>
  <cp:contentStatus/>
</cp:coreProperties>
</file>