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APPLEONIA\Appleonia\Denise laptop LIVE\3a ucd-1371-Mmm-Cupcakes ACTIVITY\"/>
    </mc:Choice>
  </mc:AlternateContent>
  <bookViews>
    <workbookView xWindow="0" yWindow="0" windowWidth="18870" windowHeight="7770"/>
  </bookViews>
  <sheets>
    <sheet name="Master Sheet" sheetId="7" r:id="rId1"/>
    <sheet name="Master Sheet Compile" sheetId="8" r:id="rId2"/>
    <sheet name="Group 1_Wet Ingred" sheetId="1" r:id="rId3"/>
    <sheet name="Group 2_Dry Ingred" sheetId="2" r:id="rId4"/>
    <sheet name="Group 3_Baking Mat'ls" sheetId="3" r:id="rId5"/>
    <sheet name="Group 4_Oven Baking" sheetId="4" r:id="rId6"/>
    <sheet name="Group 5_Frosting" sheetId="5" r:id="rId7"/>
    <sheet name="Group 6_Disposal" sheetId="6" r:id="rId8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9" i="7" l="1"/>
  <c r="F38" i="7"/>
  <c r="F37" i="7"/>
  <c r="F36" i="7"/>
  <c r="F35" i="7"/>
  <c r="F34" i="7"/>
  <c r="F33" i="7"/>
  <c r="F32" i="7"/>
  <c r="F31" i="7"/>
  <c r="F30" i="7"/>
  <c r="F29" i="7"/>
  <c r="F28" i="7"/>
  <c r="F27" i="7"/>
  <c r="D39" i="7"/>
  <c r="D38" i="7"/>
  <c r="D37" i="7"/>
  <c r="D36" i="7"/>
  <c r="D35" i="7"/>
  <c r="D34" i="7"/>
  <c r="D33" i="7"/>
  <c r="D32" i="7"/>
  <c r="D31" i="7"/>
  <c r="D30" i="7"/>
  <c r="D29" i="7"/>
  <c r="D28" i="7"/>
  <c r="D27" i="7"/>
  <c r="F26" i="7"/>
  <c r="D26" i="7"/>
  <c r="F25" i="7"/>
  <c r="D25" i="7"/>
  <c r="F24" i="7"/>
  <c r="D24" i="7"/>
  <c r="F23" i="7"/>
  <c r="D23" i="7"/>
  <c r="F22" i="7"/>
  <c r="D22" i="7"/>
  <c r="F21" i="7"/>
  <c r="D21" i="7"/>
  <c r="F20" i="7"/>
  <c r="D20" i="7"/>
  <c r="E5" i="3"/>
  <c r="E4" i="3"/>
  <c r="E3" i="3"/>
  <c r="D5" i="3"/>
  <c r="D4" i="3"/>
  <c r="D3" i="3"/>
  <c r="E4" i="6"/>
  <c r="E3" i="6"/>
  <c r="D4" i="6"/>
  <c r="D3" i="6"/>
  <c r="E7" i="5"/>
  <c r="E6" i="5"/>
  <c r="E5" i="5"/>
  <c r="E4" i="5"/>
  <c r="E3" i="5"/>
  <c r="D7" i="5"/>
  <c r="D6" i="5"/>
  <c r="D5" i="5"/>
  <c r="D4" i="5"/>
  <c r="D3" i="5"/>
  <c r="D4" i="4"/>
  <c r="E4" i="4"/>
  <c r="E3" i="4"/>
  <c r="D3" i="4"/>
  <c r="E6" i="3"/>
  <c r="D6" i="3"/>
  <c r="D6" i="2"/>
  <c r="E6" i="2"/>
  <c r="E5" i="2"/>
  <c r="D5" i="2"/>
  <c r="E4" i="2"/>
  <c r="D4" i="2"/>
  <c r="E3" i="2"/>
  <c r="D3" i="2"/>
  <c r="E7" i="1"/>
  <c r="E6" i="1"/>
  <c r="E5" i="1"/>
  <c r="D4" i="1"/>
  <c r="E4" i="1"/>
  <c r="E3" i="1"/>
  <c r="D7" i="1"/>
  <c r="D5" i="1"/>
  <c r="D3" i="1"/>
  <c r="D6" i="1"/>
  <c r="J10" i="8"/>
  <c r="H10" i="8"/>
  <c r="D10" i="8"/>
  <c r="B10" i="8"/>
  <c r="J9" i="8"/>
  <c r="H9" i="8"/>
  <c r="D9" i="8"/>
  <c r="B9" i="8"/>
  <c r="J8" i="8"/>
  <c r="H8" i="8"/>
  <c r="D8" i="8"/>
  <c r="B8" i="8"/>
  <c r="J7" i="8"/>
  <c r="H7" i="8"/>
  <c r="D7" i="8"/>
  <c r="B7" i="8"/>
  <c r="D6" i="8"/>
  <c r="B6" i="8"/>
  <c r="J6" i="8"/>
  <c r="H6" i="8"/>
  <c r="J5" i="8"/>
  <c r="H5" i="8"/>
  <c r="D5" i="8"/>
  <c r="B5" i="8"/>
  <c r="J11" i="8"/>
  <c r="J13" i="8"/>
  <c r="H11" i="8"/>
  <c r="H13" i="8"/>
  <c r="D11" i="8"/>
  <c r="D13" i="8"/>
  <c r="B11" i="8"/>
  <c r="B13" i="8"/>
  <c r="H10" i="7"/>
  <c r="J10" i="7"/>
  <c r="B10" i="7"/>
  <c r="D10" i="7"/>
  <c r="J6" i="7"/>
  <c r="B5" i="7"/>
  <c r="J5" i="7"/>
  <c r="D6" i="7"/>
  <c r="D7" i="7"/>
  <c r="J7" i="7"/>
  <c r="J8" i="7"/>
  <c r="J9" i="7"/>
  <c r="J11" i="7"/>
  <c r="J13" i="7"/>
  <c r="D8" i="7"/>
  <c r="D5" i="7"/>
  <c r="D9" i="7"/>
  <c r="B7" i="7"/>
  <c r="H7" i="7"/>
  <c r="B8" i="7"/>
  <c r="H8" i="7"/>
  <c r="B9" i="7"/>
  <c r="H9" i="7"/>
  <c r="H5" i="7"/>
  <c r="B6" i="7"/>
  <c r="H6" i="7"/>
  <c r="D11" i="7"/>
  <c r="D13" i="7"/>
  <c r="B11" i="7"/>
  <c r="B13" i="7"/>
  <c r="H11" i="7"/>
  <c r="H13" i="7"/>
</calcChain>
</file>

<file path=xl/sharedStrings.xml><?xml version="1.0" encoding="utf-8"?>
<sst xmlns="http://schemas.openxmlformats.org/spreadsheetml/2006/main" count="664" uniqueCount="58">
  <si>
    <t>You need:</t>
  </si>
  <si>
    <t>Item</t>
  </si>
  <si>
    <t>Amount</t>
  </si>
  <si>
    <t>Unit</t>
  </si>
  <si>
    <t>eggs</t>
  </si>
  <si>
    <t>Egg</t>
  </si>
  <si>
    <t>Milk</t>
  </si>
  <si>
    <t>Butter</t>
  </si>
  <si>
    <t>Vanilla</t>
  </si>
  <si>
    <t>mL</t>
  </si>
  <si>
    <t>Production Energy and Emissions</t>
  </si>
  <si>
    <t>Energy Usage</t>
  </si>
  <si>
    <t>Sugar</t>
  </si>
  <si>
    <t>Baking Powder</t>
  </si>
  <si>
    <t>Metal Mixing Bowl</t>
  </si>
  <si>
    <t>Paper Liner</t>
  </si>
  <si>
    <t>Aluminum Liner</t>
  </si>
  <si>
    <t>Flour</t>
  </si>
  <si>
    <t>Electricity (350F)</t>
  </si>
  <si>
    <t>minutes</t>
  </si>
  <si>
    <t>g</t>
  </si>
  <si>
    <t>egg</t>
  </si>
  <si>
    <t>tray</t>
  </si>
  <si>
    <t>Metal Cupcake Tray</t>
  </si>
  <si>
    <t>bowl</t>
  </si>
  <si>
    <t>liner</t>
  </si>
  <si>
    <t>kJ</t>
  </si>
  <si>
    <t>Calculate This:</t>
  </si>
  <si>
    <r>
      <t>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emissions</t>
    </r>
  </si>
  <si>
    <r>
      <t>g CO</t>
    </r>
    <r>
      <rPr>
        <vertAlign val="subscript"/>
        <sz val="11"/>
        <color theme="1"/>
        <rFont val="Calibri"/>
        <family val="2"/>
        <scheme val="minor"/>
      </rPr>
      <t>2e</t>
    </r>
  </si>
  <si>
    <t>liners</t>
  </si>
  <si>
    <t xml:space="preserve">Butter </t>
  </si>
  <si>
    <t>Category</t>
  </si>
  <si>
    <t>Wet Ingredients</t>
  </si>
  <si>
    <t>Dry Ingredients</t>
  </si>
  <si>
    <t>Oven/baking</t>
  </si>
  <si>
    <t xml:space="preserve">Frosting </t>
  </si>
  <si>
    <t>Baking Materials (paper)</t>
  </si>
  <si>
    <t>Disposal (Landfill)</t>
  </si>
  <si>
    <t>Disposal (Compost)</t>
  </si>
  <si>
    <t>Landfill Paper Liner</t>
  </si>
  <si>
    <t>Compost Paper Liner</t>
  </si>
  <si>
    <t>Landfill Aluminum Liner</t>
  </si>
  <si>
    <t>Recycle Aluminum Liner</t>
  </si>
  <si>
    <t>Landfill (Paper Liner)</t>
  </si>
  <si>
    <t>Landfill (Aluminum Liner)</t>
  </si>
  <si>
    <t>Compost (Paper Liner)</t>
  </si>
  <si>
    <t>Recycle (Aluminum Liner)</t>
  </si>
  <si>
    <t>Throw Away Paper Liner</t>
  </si>
  <si>
    <t>1 Cupcake</t>
  </si>
  <si>
    <t xml:space="preserve">1 cupcake </t>
  </si>
  <si>
    <t>Total (12 cupcakes)</t>
  </si>
  <si>
    <t>Energy Usage (kJ)</t>
  </si>
  <si>
    <t>Total</t>
  </si>
  <si>
    <t>GHG emissions</t>
  </si>
  <si>
    <t>GHG Emissions</t>
  </si>
  <si>
    <r>
      <t>GHG emissions (g CO</t>
    </r>
    <r>
      <rPr>
        <b/>
        <vertAlign val="subscript"/>
        <sz val="11"/>
        <color theme="1"/>
        <rFont val="Calibri"/>
        <family val="2"/>
        <scheme val="minor"/>
      </rPr>
      <t>2e</t>
    </r>
    <r>
      <rPr>
        <b/>
        <sz val="11"/>
        <color theme="1"/>
        <rFont val="Calibri"/>
        <family val="2"/>
        <scheme val="minor"/>
      </rPr>
      <t>)</t>
    </r>
  </si>
  <si>
    <t>Life-Cycle Assessment of Vanilla Cupcake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</si>
</sst>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2" borderId="1" xfId="0" applyFill="1" applyBorder="1"/>
    <xf numFmtId="0" fontId="0" fillId="0" borderId="0" xfId="0" applyBorder="1"/>
    <xf numFmtId="0" fontId="0" fillId="0" borderId="3" xfId="0" applyBorder="1"/>
    <xf numFmtId="0" fontId="0" fillId="0" borderId="1" xfId="0" applyFill="1" applyBorder="1"/>
    <xf numFmtId="0" fontId="0" fillId="0" borderId="0" xfId="0" applyFill="1" applyBorder="1"/>
    <xf numFmtId="1" fontId="0" fillId="0" borderId="0" xfId="0" applyNumberFormat="1" applyBorder="1"/>
    <xf numFmtId="0" fontId="1" fillId="0" borderId="0" xfId="0" applyFont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1" fillId="0" borderId="16" xfId="0" applyFont="1" applyBorder="1"/>
    <xf numFmtId="0" fontId="1" fillId="0" borderId="2" xfId="0" applyFont="1" applyBorder="1"/>
    <xf numFmtId="0" fontId="1" fillId="0" borderId="17" xfId="0" applyFont="1" applyBorder="1"/>
    <xf numFmtId="0" fontId="0" fillId="3" borderId="11" xfId="0" applyFill="1" applyBorder="1"/>
    <xf numFmtId="0" fontId="0" fillId="3" borderId="13" xfId="0" applyFill="1" applyBorder="1"/>
    <xf numFmtId="0" fontId="0" fillId="3" borderId="15" xfId="0" applyFill="1" applyBorder="1"/>
    <xf numFmtId="0" fontId="0" fillId="3" borderId="21" xfId="0" applyFill="1" applyBorder="1"/>
    <xf numFmtId="1" fontId="0" fillId="3" borderId="22" xfId="0" applyNumberFormat="1" applyFill="1" applyBorder="1"/>
    <xf numFmtId="0" fontId="0" fillId="3" borderId="22" xfId="0" applyFill="1" applyBorder="1"/>
    <xf numFmtId="0" fontId="0" fillId="3" borderId="23" xfId="0" applyFill="1" applyBorder="1"/>
    <xf numFmtId="0" fontId="0" fillId="4" borderId="21" xfId="0" applyFill="1" applyBorder="1"/>
    <xf numFmtId="1" fontId="0" fillId="4" borderId="22" xfId="0" applyNumberFormat="1" applyFill="1" applyBorder="1"/>
    <xf numFmtId="0" fontId="0" fillId="4" borderId="22" xfId="0" applyFill="1" applyBorder="1"/>
    <xf numFmtId="0" fontId="0" fillId="4" borderId="23" xfId="0" applyFill="1" applyBorder="1"/>
    <xf numFmtId="0" fontId="0" fillId="4" borderId="11" xfId="0" applyFill="1" applyBorder="1"/>
    <xf numFmtId="0" fontId="0" fillId="4" borderId="12" xfId="0" applyFill="1" applyBorder="1"/>
    <xf numFmtId="0" fontId="0" fillId="4" borderId="13" xfId="0" applyFill="1" applyBorder="1"/>
    <xf numFmtId="0" fontId="0" fillId="4" borderId="14" xfId="0" applyFill="1" applyBorder="1"/>
    <xf numFmtId="0" fontId="1" fillId="0" borderId="1" xfId="0" applyFont="1" applyFill="1" applyBorder="1"/>
    <xf numFmtId="0" fontId="1" fillId="0" borderId="1" xfId="0" applyFont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214312</xdr:colOff>
      <xdr:row>14</xdr:row>
      <xdr:rowOff>23812</xdr:rowOff>
    </xdr:from>
    <xdr:to>
      <xdr:col>12</xdr:col>
      <xdr:colOff>323849</xdr:colOff>
      <xdr:row>21</xdr:row>
      <xdr:rowOff>71436</xdr:rowOff>
    </xdr:to>
    <xdr:sp macro="" textlink="">
      <xdr:nvSpPr>
        <xdr:cNvPr id="2" name="TextBox 1"/>
        <xdr:cNvSpPr txBox="1"/>
      </xdr:nvSpPr>
      <xdr:spPr>
        <a:xfrm>
          <a:off x="7481887" y="2762250"/>
          <a:ext cx="3171825" cy="1371599"/>
        </a:xfrm>
        <a:prstGeom prst="rect">
          <a:avLst/>
        </a:prstGeom>
        <a:solidFill>
          <a:schemeClr val="bg1"/>
        </a:solidFill>
        <a:ln w="762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/>
            <a:t>Only </a:t>
          </a:r>
          <a:r>
            <a:rPr lang="en-US" sz="1600" b="1"/>
            <a:t>calculate</a:t>
          </a:r>
          <a:r>
            <a:rPr lang="en-US" sz="1600" baseline="0"/>
            <a:t> in the cells highlighted </a:t>
          </a:r>
          <a:r>
            <a:rPr lang="en-US" sz="1600" b="1" baseline="0"/>
            <a:t>yellow</a:t>
          </a:r>
          <a:r>
            <a:rPr lang="en-US" sz="1600" baseline="0"/>
            <a:t>.  </a:t>
          </a:r>
        </a:p>
        <a:p>
          <a:r>
            <a:rPr lang="en-US" sz="1600" baseline="0"/>
            <a:t>The other cells that appear blank in the table will automatically calculate based on your values.</a:t>
          </a:r>
          <a:endParaRPr lang="en-US" sz="16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657225</xdr:colOff>
      <xdr:row>1</xdr:row>
      <xdr:rowOff>166689</xdr:rowOff>
    </xdr:from>
    <xdr:to>
      <xdr:col>9</xdr:col>
      <xdr:colOff>233363</xdr:colOff>
      <xdr:row>5</xdr:row>
      <xdr:rowOff>95251</xdr:rowOff>
    </xdr:to>
    <xdr:sp macro="" textlink="">
      <xdr:nvSpPr>
        <xdr:cNvPr id="2" name="TextBox 1"/>
        <xdr:cNvSpPr txBox="1"/>
      </xdr:nvSpPr>
      <xdr:spPr>
        <a:xfrm>
          <a:off x="5843588" y="347664"/>
          <a:ext cx="2295525" cy="671512"/>
        </a:xfrm>
        <a:prstGeom prst="rect">
          <a:avLst/>
        </a:prstGeom>
        <a:solidFill>
          <a:schemeClr val="bg1"/>
        </a:solidFill>
        <a:ln w="762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/>
            <a:t>Only </a:t>
          </a:r>
          <a:r>
            <a:rPr lang="en-US" sz="1600" b="1"/>
            <a:t>calculate</a:t>
          </a:r>
          <a:r>
            <a:rPr lang="en-US" sz="1600" baseline="0"/>
            <a:t> in the cells highlighted </a:t>
          </a:r>
          <a:r>
            <a:rPr lang="en-US" sz="1600" b="1" baseline="0"/>
            <a:t>yellow</a:t>
          </a:r>
          <a:r>
            <a:rPr lang="en-US" sz="1600" baseline="0"/>
            <a:t>.  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9</xdr:col>
      <xdr:colOff>352425</xdr:colOff>
      <xdr:row>4</xdr:row>
      <xdr:rowOff>109537</xdr:rowOff>
    </xdr:to>
    <xdr:sp macro="" textlink="">
      <xdr:nvSpPr>
        <xdr:cNvPr id="2" name="TextBox 1"/>
        <xdr:cNvSpPr txBox="1"/>
      </xdr:nvSpPr>
      <xdr:spPr>
        <a:xfrm>
          <a:off x="5962650" y="180975"/>
          <a:ext cx="2295525" cy="671512"/>
        </a:xfrm>
        <a:prstGeom prst="rect">
          <a:avLst/>
        </a:prstGeom>
        <a:solidFill>
          <a:schemeClr val="bg1"/>
        </a:solidFill>
        <a:ln w="762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/>
            <a:t>Only </a:t>
          </a:r>
          <a:r>
            <a:rPr lang="en-US" sz="1600" b="1"/>
            <a:t>calculate</a:t>
          </a:r>
          <a:r>
            <a:rPr lang="en-US" sz="1600" baseline="0"/>
            <a:t> in the cells highlighted </a:t>
          </a:r>
          <a:r>
            <a:rPr lang="en-US" sz="1600" b="1" baseline="0"/>
            <a:t>yellow</a:t>
          </a:r>
          <a:r>
            <a:rPr lang="en-US" sz="1600" baseline="0"/>
            <a:t>.  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9</xdr:col>
      <xdr:colOff>352425</xdr:colOff>
      <xdr:row>4</xdr:row>
      <xdr:rowOff>109537</xdr:rowOff>
    </xdr:to>
    <xdr:sp macro="" textlink="">
      <xdr:nvSpPr>
        <xdr:cNvPr id="2" name="TextBox 1"/>
        <xdr:cNvSpPr txBox="1"/>
      </xdr:nvSpPr>
      <xdr:spPr>
        <a:xfrm>
          <a:off x="5962650" y="180975"/>
          <a:ext cx="2295525" cy="671512"/>
        </a:xfrm>
        <a:prstGeom prst="rect">
          <a:avLst/>
        </a:prstGeom>
        <a:solidFill>
          <a:schemeClr val="bg1"/>
        </a:solidFill>
        <a:ln w="762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/>
            <a:t>Only </a:t>
          </a:r>
          <a:r>
            <a:rPr lang="en-US" sz="1600" b="1"/>
            <a:t>calculate</a:t>
          </a:r>
          <a:r>
            <a:rPr lang="en-US" sz="1600" baseline="0"/>
            <a:t> in the cells highlighted </a:t>
          </a:r>
          <a:r>
            <a:rPr lang="en-US" sz="1600" b="1" baseline="0"/>
            <a:t>yellow</a:t>
          </a:r>
          <a:r>
            <a:rPr lang="en-US" sz="1600" baseline="0"/>
            <a:t>.  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9</xdr:col>
      <xdr:colOff>352425</xdr:colOff>
      <xdr:row>4</xdr:row>
      <xdr:rowOff>109537</xdr:rowOff>
    </xdr:to>
    <xdr:sp macro="" textlink="">
      <xdr:nvSpPr>
        <xdr:cNvPr id="2" name="TextBox 1"/>
        <xdr:cNvSpPr txBox="1"/>
      </xdr:nvSpPr>
      <xdr:spPr>
        <a:xfrm>
          <a:off x="5915025" y="180975"/>
          <a:ext cx="2295525" cy="671512"/>
        </a:xfrm>
        <a:prstGeom prst="rect">
          <a:avLst/>
        </a:prstGeom>
        <a:solidFill>
          <a:schemeClr val="bg1"/>
        </a:solidFill>
        <a:ln w="762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/>
            <a:t>Only </a:t>
          </a:r>
          <a:r>
            <a:rPr lang="en-US" sz="1600" b="1"/>
            <a:t>calculate</a:t>
          </a:r>
          <a:r>
            <a:rPr lang="en-US" sz="1600" baseline="0"/>
            <a:t> in the cells highlighted </a:t>
          </a:r>
          <a:r>
            <a:rPr lang="en-US" sz="1600" b="1" baseline="0"/>
            <a:t>yellow</a:t>
          </a:r>
          <a:r>
            <a:rPr lang="en-US" sz="1600" baseline="0"/>
            <a:t>.  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9</xdr:col>
      <xdr:colOff>352425</xdr:colOff>
      <xdr:row>4</xdr:row>
      <xdr:rowOff>109537</xdr:rowOff>
    </xdr:to>
    <xdr:sp macro="" textlink="">
      <xdr:nvSpPr>
        <xdr:cNvPr id="2" name="TextBox 1"/>
        <xdr:cNvSpPr txBox="1"/>
      </xdr:nvSpPr>
      <xdr:spPr>
        <a:xfrm>
          <a:off x="5915025" y="180975"/>
          <a:ext cx="2295525" cy="671512"/>
        </a:xfrm>
        <a:prstGeom prst="rect">
          <a:avLst/>
        </a:prstGeom>
        <a:solidFill>
          <a:schemeClr val="bg1"/>
        </a:solidFill>
        <a:ln w="762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/>
            <a:t>Only </a:t>
          </a:r>
          <a:r>
            <a:rPr lang="en-US" sz="1600" b="1"/>
            <a:t>calculate</a:t>
          </a:r>
          <a:r>
            <a:rPr lang="en-US" sz="1600" baseline="0"/>
            <a:t> in the cells highlighted </a:t>
          </a:r>
          <a:r>
            <a:rPr lang="en-US" sz="1600" b="1" baseline="0"/>
            <a:t>yellow</a:t>
          </a:r>
          <a:r>
            <a:rPr lang="en-US" sz="1600" baseline="0"/>
            <a:t>.  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9</xdr:col>
      <xdr:colOff>352425</xdr:colOff>
      <xdr:row>4</xdr:row>
      <xdr:rowOff>109537</xdr:rowOff>
    </xdr:to>
    <xdr:sp macro="" textlink="">
      <xdr:nvSpPr>
        <xdr:cNvPr id="2" name="TextBox 1"/>
        <xdr:cNvSpPr txBox="1"/>
      </xdr:nvSpPr>
      <xdr:spPr>
        <a:xfrm>
          <a:off x="5915025" y="180975"/>
          <a:ext cx="2295525" cy="671512"/>
        </a:xfrm>
        <a:prstGeom prst="rect">
          <a:avLst/>
        </a:prstGeom>
        <a:solidFill>
          <a:schemeClr val="bg1"/>
        </a:solidFill>
        <a:ln w="762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/>
            <a:t>Only </a:t>
          </a:r>
          <a:r>
            <a:rPr lang="en-US" sz="1600" b="1"/>
            <a:t>calculate</a:t>
          </a:r>
          <a:r>
            <a:rPr lang="en-US" sz="1600" baseline="0"/>
            <a:t> in the cells highlighted </a:t>
          </a:r>
          <a:r>
            <a:rPr lang="en-US" sz="1600" b="1" baseline="0"/>
            <a:t>yellow</a:t>
          </a:r>
          <a:r>
            <a:rPr lang="en-US" sz="1600" baseline="0"/>
            <a:t>. 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tabSelected="1" zoomScale="80" zoomScaleNormal="80" workbookViewId="0">
      <selection activeCell="A15" sqref="A15"/>
    </sheetView>
  </sheetViews>
  <sheetFormatPr defaultRowHeight="14.5" x14ac:dyDescent="0.35"/>
  <cols>
    <col min="1" max="1" width="23" bestFit="1" customWidth="1"/>
    <col min="2" max="2" width="12.7265625" bestFit="1" customWidth="1"/>
    <col min="4" max="4" width="13.81640625" bestFit="1" customWidth="1"/>
    <col min="6" max="6" width="13.7265625" bestFit="1" customWidth="1"/>
    <col min="7" max="7" width="20.26953125" bestFit="1" customWidth="1"/>
    <col min="8" max="8" width="11.6328125" bestFit="1" customWidth="1"/>
    <col min="9" max="9" width="4.1796875" bestFit="1" customWidth="1"/>
    <col min="10" max="10" width="12.90625" bestFit="1" customWidth="1"/>
    <col min="11" max="11" width="5.6328125" bestFit="1" customWidth="1"/>
  </cols>
  <sheetData>
    <row r="1" spans="1:11" x14ac:dyDescent="0.35">
      <c r="A1" s="9" t="s">
        <v>57</v>
      </c>
    </row>
    <row r="2" spans="1:11" ht="15" thickBot="1" x14ac:dyDescent="0.4"/>
    <row r="3" spans="1:11" ht="15" thickBot="1" x14ac:dyDescent="0.4">
      <c r="A3" s="37" t="s">
        <v>48</v>
      </c>
      <c r="B3" s="38"/>
      <c r="C3" s="38"/>
      <c r="D3" s="38"/>
      <c r="E3" s="39"/>
      <c r="G3" s="40" t="s">
        <v>41</v>
      </c>
      <c r="H3" s="41"/>
      <c r="I3" s="41"/>
      <c r="J3" s="41"/>
      <c r="K3" s="42"/>
    </row>
    <row r="4" spans="1:11" x14ac:dyDescent="0.35">
      <c r="A4" s="17" t="s">
        <v>32</v>
      </c>
      <c r="B4" s="18" t="s">
        <v>11</v>
      </c>
      <c r="C4" s="18" t="s">
        <v>3</v>
      </c>
      <c r="D4" s="18" t="s">
        <v>54</v>
      </c>
      <c r="E4" s="19" t="s">
        <v>3</v>
      </c>
      <c r="G4" s="10" t="s">
        <v>32</v>
      </c>
      <c r="H4" s="11" t="s">
        <v>11</v>
      </c>
      <c r="I4" s="11" t="s">
        <v>3</v>
      </c>
      <c r="J4" s="11" t="s">
        <v>54</v>
      </c>
      <c r="K4" s="12" t="s">
        <v>3</v>
      </c>
    </row>
    <row r="5" spans="1:11" ht="16.5" x14ac:dyDescent="0.45">
      <c r="A5" s="13" t="s">
        <v>33</v>
      </c>
      <c r="B5" s="2">
        <f>SUM(D20:D23)</f>
        <v>8570</v>
      </c>
      <c r="C5" s="2" t="s">
        <v>26</v>
      </c>
      <c r="D5" s="2">
        <f>SUM(F20:F23)</f>
        <v>1190</v>
      </c>
      <c r="E5" s="14" t="s">
        <v>29</v>
      </c>
      <c r="G5" s="13" t="s">
        <v>33</v>
      </c>
      <c r="H5" s="2">
        <f>SUM(D20:D23)</f>
        <v>8570</v>
      </c>
      <c r="I5" s="2" t="s">
        <v>26</v>
      </c>
      <c r="J5" s="2">
        <f>SUM(F20:F23)</f>
        <v>1190</v>
      </c>
      <c r="K5" s="14" t="s">
        <v>29</v>
      </c>
    </row>
    <row r="6" spans="1:11" ht="16.5" x14ac:dyDescent="0.45">
      <c r="A6" s="13" t="s">
        <v>34</v>
      </c>
      <c r="B6" s="2">
        <f>SUM(D24:D26)</f>
        <v>2576</v>
      </c>
      <c r="C6" s="2" t="s">
        <v>26</v>
      </c>
      <c r="D6" s="2">
        <f>SUM(F24:F26)</f>
        <v>442.5</v>
      </c>
      <c r="E6" s="14" t="s">
        <v>29</v>
      </c>
      <c r="G6" s="13" t="s">
        <v>34</v>
      </c>
      <c r="H6" s="2">
        <f>SUM(D24:D26)</f>
        <v>2576</v>
      </c>
      <c r="I6" s="2" t="s">
        <v>26</v>
      </c>
      <c r="J6" s="2">
        <f>SUM(F24:F26)</f>
        <v>442.5</v>
      </c>
      <c r="K6" s="14" t="s">
        <v>29</v>
      </c>
    </row>
    <row r="7" spans="1:11" ht="16.5" x14ac:dyDescent="0.45">
      <c r="A7" s="13" t="s">
        <v>37</v>
      </c>
      <c r="B7" s="2">
        <f>SUM(D29:D30,D27)</f>
        <v>3940</v>
      </c>
      <c r="C7" s="2" t="s">
        <v>26</v>
      </c>
      <c r="D7" s="2">
        <f>SUM(F29:F30,F27)</f>
        <v>3212</v>
      </c>
      <c r="E7" s="14" t="s">
        <v>29</v>
      </c>
      <c r="G7" s="13" t="s">
        <v>37</v>
      </c>
      <c r="H7" s="2">
        <f>SUM(D29:D30,D27)</f>
        <v>3940</v>
      </c>
      <c r="I7" s="2" t="s">
        <v>26</v>
      </c>
      <c r="J7" s="2">
        <f>SUM(F29:F30,F27)</f>
        <v>3212</v>
      </c>
      <c r="K7" s="14" t="s">
        <v>29</v>
      </c>
    </row>
    <row r="8" spans="1:11" ht="16.5" x14ac:dyDescent="0.45">
      <c r="A8" s="13" t="s">
        <v>35</v>
      </c>
      <c r="B8" s="2">
        <f>D31</f>
        <v>2400</v>
      </c>
      <c r="C8" s="2" t="s">
        <v>26</v>
      </c>
      <c r="D8" s="2">
        <f>F31</f>
        <v>360</v>
      </c>
      <c r="E8" s="14" t="s">
        <v>29</v>
      </c>
      <c r="G8" s="13" t="s">
        <v>35</v>
      </c>
      <c r="H8" s="2">
        <f>D31</f>
        <v>2400</v>
      </c>
      <c r="I8" s="2" t="s">
        <v>26</v>
      </c>
      <c r="J8" s="2">
        <f>F31</f>
        <v>360</v>
      </c>
      <c r="K8" s="14" t="s">
        <v>29</v>
      </c>
    </row>
    <row r="9" spans="1:11" ht="16.5" x14ac:dyDescent="0.45">
      <c r="A9" s="13" t="s">
        <v>36</v>
      </c>
      <c r="B9" s="2">
        <f>SUM(D32:D35)</f>
        <v>15965</v>
      </c>
      <c r="C9" s="2" t="s">
        <v>26</v>
      </c>
      <c r="D9" s="2">
        <f>SUM(F32:F35)</f>
        <v>1706</v>
      </c>
      <c r="E9" s="14" t="s">
        <v>29</v>
      </c>
      <c r="G9" s="13" t="s">
        <v>36</v>
      </c>
      <c r="H9" s="2">
        <f>SUM(D32:D35)</f>
        <v>15965</v>
      </c>
      <c r="I9" s="2" t="s">
        <v>26</v>
      </c>
      <c r="J9" s="2">
        <f>SUM(F32:F35)</f>
        <v>1706</v>
      </c>
      <c r="K9" s="14" t="s">
        <v>29</v>
      </c>
    </row>
    <row r="10" spans="1:11" ht="17" thickBot="1" x14ac:dyDescent="0.5">
      <c r="A10" s="15" t="s">
        <v>38</v>
      </c>
      <c r="B10" s="5">
        <f>D36</f>
        <v>600</v>
      </c>
      <c r="C10" s="5" t="s">
        <v>26</v>
      </c>
      <c r="D10" s="5">
        <f>F36</f>
        <v>18</v>
      </c>
      <c r="E10" s="16" t="s">
        <v>29</v>
      </c>
      <c r="G10" s="15" t="s">
        <v>39</v>
      </c>
      <c r="H10" s="5">
        <f>D38</f>
        <v>600</v>
      </c>
      <c r="I10" s="5" t="s">
        <v>26</v>
      </c>
      <c r="J10" s="5">
        <f>F38</f>
        <v>-48</v>
      </c>
      <c r="K10" s="16" t="s">
        <v>29</v>
      </c>
    </row>
    <row r="11" spans="1:11" ht="17.5" thickTop="1" thickBot="1" x14ac:dyDescent="0.5">
      <c r="A11" s="20" t="s">
        <v>51</v>
      </c>
      <c r="B11" s="21">
        <f>SUM(B5:B10)</f>
        <v>34051</v>
      </c>
      <c r="C11" s="21" t="s">
        <v>26</v>
      </c>
      <c r="D11" s="21">
        <f>SUM(D5:D10)</f>
        <v>6928.5</v>
      </c>
      <c r="E11" s="22" t="s">
        <v>29</v>
      </c>
      <c r="G11" s="31" t="s">
        <v>51</v>
      </c>
      <c r="H11" s="32">
        <f>SUM(H5:H10)</f>
        <v>34051</v>
      </c>
      <c r="I11" s="33" t="s">
        <v>26</v>
      </c>
      <c r="J11" s="32">
        <f>SUM(J5:J10)</f>
        <v>6862.5</v>
      </c>
      <c r="K11" s="34" t="s">
        <v>29</v>
      </c>
    </row>
    <row r="12" spans="1:11" ht="15" thickBot="1" x14ac:dyDescent="0.4"/>
    <row r="13" spans="1:11" ht="17" thickBot="1" x14ac:dyDescent="0.5">
      <c r="A13" s="23" t="s">
        <v>50</v>
      </c>
      <c r="B13" s="24">
        <f>B11/12</f>
        <v>2837.5833333333335</v>
      </c>
      <c r="C13" s="25" t="s">
        <v>26</v>
      </c>
      <c r="D13" s="24">
        <f>D11/12</f>
        <v>577.375</v>
      </c>
      <c r="E13" s="26" t="s">
        <v>29</v>
      </c>
      <c r="G13" s="27" t="s">
        <v>49</v>
      </c>
      <c r="H13" s="28">
        <f>H11/12</f>
        <v>2837.5833333333335</v>
      </c>
      <c r="I13" s="29" t="s">
        <v>26</v>
      </c>
      <c r="J13" s="28">
        <f>J11/12</f>
        <v>571.875</v>
      </c>
      <c r="K13" s="30" t="s">
        <v>29</v>
      </c>
    </row>
    <row r="14" spans="1:11" x14ac:dyDescent="0.35">
      <c r="A14" s="7"/>
      <c r="B14" s="8"/>
      <c r="C14" s="4"/>
      <c r="D14" s="4"/>
      <c r="E14" s="4"/>
    </row>
    <row r="15" spans="1:11" x14ac:dyDescent="0.35">
      <c r="A15" s="7"/>
      <c r="B15" s="8"/>
      <c r="C15" s="4"/>
      <c r="D15" s="4"/>
      <c r="E15" s="4"/>
    </row>
    <row r="16" spans="1:11" x14ac:dyDescent="0.35">
      <c r="A16" s="7"/>
      <c r="B16" s="8"/>
      <c r="C16" s="4"/>
      <c r="D16" s="4"/>
      <c r="E16" s="4"/>
    </row>
    <row r="18" spans="1:7" x14ac:dyDescent="0.35">
      <c r="A18" s="36" t="s">
        <v>0</v>
      </c>
      <c r="B18" s="36"/>
      <c r="C18" s="36"/>
      <c r="D18" s="36" t="s">
        <v>27</v>
      </c>
      <c r="E18" s="36"/>
      <c r="F18" s="36"/>
      <c r="G18" s="36"/>
    </row>
    <row r="19" spans="1:7" x14ac:dyDescent="0.35">
      <c r="A19" s="1" t="s">
        <v>1</v>
      </c>
      <c r="B19" s="1" t="s">
        <v>2</v>
      </c>
      <c r="C19" s="1" t="s">
        <v>3</v>
      </c>
      <c r="D19" s="1" t="s">
        <v>11</v>
      </c>
      <c r="E19" s="1" t="s">
        <v>3</v>
      </c>
      <c r="F19" s="1" t="s">
        <v>54</v>
      </c>
      <c r="G19" s="1" t="s">
        <v>3</v>
      </c>
    </row>
    <row r="20" spans="1:7" ht="16.5" x14ac:dyDescent="0.45">
      <c r="A20" s="2" t="s">
        <v>5</v>
      </c>
      <c r="B20" s="2">
        <v>2</v>
      </c>
      <c r="C20" s="2" t="s">
        <v>4</v>
      </c>
      <c r="D20" s="3">
        <f>B20*D44/B44</f>
        <v>4000</v>
      </c>
      <c r="E20" s="2" t="s">
        <v>26</v>
      </c>
      <c r="F20" s="3">
        <f>B20*F44/B44</f>
        <v>600</v>
      </c>
      <c r="G20" s="2" t="s">
        <v>29</v>
      </c>
    </row>
    <row r="21" spans="1:7" ht="16.5" x14ac:dyDescent="0.45">
      <c r="A21" s="2" t="s">
        <v>6</v>
      </c>
      <c r="B21" s="2">
        <v>120</v>
      </c>
      <c r="C21" s="2" t="s">
        <v>9</v>
      </c>
      <c r="D21" s="3">
        <f>B21*D43/B43</f>
        <v>600</v>
      </c>
      <c r="E21" s="2" t="s">
        <v>26</v>
      </c>
      <c r="F21" s="3">
        <f>B21*B43/F43</f>
        <v>100</v>
      </c>
      <c r="G21" s="2" t="s">
        <v>29</v>
      </c>
    </row>
    <row r="22" spans="1:7" ht="16.5" x14ac:dyDescent="0.45">
      <c r="A22" s="2" t="s">
        <v>7</v>
      </c>
      <c r="B22" s="2">
        <v>120</v>
      </c>
      <c r="C22" s="2" t="s">
        <v>9</v>
      </c>
      <c r="D22" s="3">
        <f>B22*D45/B45</f>
        <v>3960</v>
      </c>
      <c r="E22" s="2" t="s">
        <v>26</v>
      </c>
      <c r="F22" s="3">
        <f>B22*F45/B45</f>
        <v>480</v>
      </c>
      <c r="G22" s="2" t="s">
        <v>29</v>
      </c>
    </row>
    <row r="23" spans="1:7" ht="16.5" x14ac:dyDescent="0.45">
      <c r="A23" s="2" t="s">
        <v>8</v>
      </c>
      <c r="B23" s="2">
        <v>2.5</v>
      </c>
      <c r="C23" s="2" t="s">
        <v>9</v>
      </c>
      <c r="D23" s="3">
        <f>B23*D46/B46</f>
        <v>10</v>
      </c>
      <c r="E23" s="2" t="s">
        <v>26</v>
      </c>
      <c r="F23" s="3">
        <f>B23*F46/B46</f>
        <v>10</v>
      </c>
      <c r="G23" s="2" t="s">
        <v>29</v>
      </c>
    </row>
    <row r="24" spans="1:7" ht="16.5" x14ac:dyDescent="0.45">
      <c r="A24" s="2" t="s">
        <v>17</v>
      </c>
      <c r="B24" s="2">
        <v>210</v>
      </c>
      <c r="C24" s="2" t="s">
        <v>20</v>
      </c>
      <c r="D24" s="3">
        <f>B24*D48/B48</f>
        <v>231</v>
      </c>
      <c r="E24" s="2" t="s">
        <v>26</v>
      </c>
      <c r="F24" s="3">
        <f>B24*F48/B48</f>
        <v>231</v>
      </c>
      <c r="G24" s="2" t="s">
        <v>29</v>
      </c>
    </row>
    <row r="25" spans="1:7" ht="16.5" x14ac:dyDescent="0.45">
      <c r="A25" s="2" t="s">
        <v>12</v>
      </c>
      <c r="B25" s="2">
        <v>230</v>
      </c>
      <c r="C25" s="2" t="s">
        <v>20</v>
      </c>
      <c r="D25" s="3">
        <f>B25*D47/B47</f>
        <v>2300</v>
      </c>
      <c r="E25" s="2" t="s">
        <v>26</v>
      </c>
      <c r="F25" s="3">
        <f>B25*F47/B47</f>
        <v>207</v>
      </c>
      <c r="G25" s="2" t="s">
        <v>29</v>
      </c>
    </row>
    <row r="26" spans="1:7" ht="16.5" x14ac:dyDescent="0.45">
      <c r="A26" s="2" t="s">
        <v>13</v>
      </c>
      <c r="B26" s="2">
        <v>6</v>
      </c>
      <c r="C26" s="2" t="s">
        <v>20</v>
      </c>
      <c r="D26" s="3">
        <f>B26*D49/B49</f>
        <v>45</v>
      </c>
      <c r="E26" s="2" t="s">
        <v>26</v>
      </c>
      <c r="F26" s="3">
        <f>B26*F49/B49</f>
        <v>4.5</v>
      </c>
      <c r="G26" s="2" t="s">
        <v>29</v>
      </c>
    </row>
    <row r="27" spans="1:7" ht="16.5" x14ac:dyDescent="0.45">
      <c r="A27" s="2" t="s">
        <v>15</v>
      </c>
      <c r="B27" s="2">
        <v>12</v>
      </c>
      <c r="C27" s="2" t="s">
        <v>30</v>
      </c>
      <c r="D27" s="3">
        <f>B27*D52/B52</f>
        <v>240</v>
      </c>
      <c r="E27" s="2" t="s">
        <v>26</v>
      </c>
      <c r="F27" s="3">
        <f>B27*F52/B52</f>
        <v>12</v>
      </c>
      <c r="G27" s="2" t="s">
        <v>29</v>
      </c>
    </row>
    <row r="28" spans="1:7" ht="16.5" x14ac:dyDescent="0.45">
      <c r="A28" s="2" t="s">
        <v>16</v>
      </c>
      <c r="B28" s="2">
        <v>12</v>
      </c>
      <c r="C28" s="2" t="s">
        <v>30</v>
      </c>
      <c r="D28" s="3">
        <f>B28*D53/B53</f>
        <v>480</v>
      </c>
      <c r="E28" s="2" t="s">
        <v>26</v>
      </c>
      <c r="F28" s="3">
        <f>B28*F53/B53</f>
        <v>60</v>
      </c>
      <c r="G28" s="2" t="s">
        <v>29</v>
      </c>
    </row>
    <row r="29" spans="1:7" ht="16.5" x14ac:dyDescent="0.45">
      <c r="A29" s="2" t="s">
        <v>23</v>
      </c>
      <c r="B29" s="2">
        <v>1</v>
      </c>
      <c r="C29" s="2" t="s">
        <v>22</v>
      </c>
      <c r="D29" s="3">
        <f>B29*D50/B50</f>
        <v>2600</v>
      </c>
      <c r="E29" s="2" t="s">
        <v>26</v>
      </c>
      <c r="F29" s="3">
        <f>B29*F50/B50</f>
        <v>2200</v>
      </c>
      <c r="G29" s="2" t="s">
        <v>29</v>
      </c>
    </row>
    <row r="30" spans="1:7" ht="16.5" x14ac:dyDescent="0.45">
      <c r="A30" s="2" t="s">
        <v>14</v>
      </c>
      <c r="B30" s="2">
        <v>1</v>
      </c>
      <c r="C30" s="2" t="s">
        <v>24</v>
      </c>
      <c r="D30" s="3">
        <f>B30*D51/B51</f>
        <v>1100</v>
      </c>
      <c r="E30" s="2" t="s">
        <v>26</v>
      </c>
      <c r="F30" s="3">
        <f>B30*F51/B51</f>
        <v>1000</v>
      </c>
      <c r="G30" s="2" t="s">
        <v>29</v>
      </c>
    </row>
    <row r="31" spans="1:7" ht="16.5" x14ac:dyDescent="0.45">
      <c r="A31" s="2" t="s">
        <v>18</v>
      </c>
      <c r="B31" s="2">
        <v>20</v>
      </c>
      <c r="C31" s="2" t="s">
        <v>19</v>
      </c>
      <c r="D31" s="3">
        <f>B31*D54/B54</f>
        <v>2400</v>
      </c>
      <c r="E31" s="2" t="s">
        <v>26</v>
      </c>
      <c r="F31" s="3">
        <f>B31*F54/B54</f>
        <v>360</v>
      </c>
      <c r="G31" s="2" t="s">
        <v>29</v>
      </c>
    </row>
    <row r="32" spans="1:7" ht="16.5" x14ac:dyDescent="0.45">
      <c r="A32" s="2" t="s">
        <v>12</v>
      </c>
      <c r="B32" s="2">
        <v>800</v>
      </c>
      <c r="C32" s="2" t="s">
        <v>20</v>
      </c>
      <c r="D32" s="3">
        <f>B32*D47/B47</f>
        <v>8000</v>
      </c>
      <c r="E32" s="2" t="s">
        <v>26</v>
      </c>
      <c r="F32" s="3">
        <f>B32*F47/B47</f>
        <v>720</v>
      </c>
      <c r="G32" s="2" t="s">
        <v>29</v>
      </c>
    </row>
    <row r="33" spans="1:7" ht="16.5" x14ac:dyDescent="0.45">
      <c r="A33" s="2" t="s">
        <v>6</v>
      </c>
      <c r="B33" s="2">
        <v>5</v>
      </c>
      <c r="C33" s="2" t="s">
        <v>9</v>
      </c>
      <c r="D33" s="3">
        <f>B33*D43/B43</f>
        <v>25</v>
      </c>
      <c r="E33" s="2" t="s">
        <v>26</v>
      </c>
      <c r="F33" s="3">
        <f>B33*F43/B43</f>
        <v>6</v>
      </c>
      <c r="G33" s="2" t="s">
        <v>29</v>
      </c>
    </row>
    <row r="34" spans="1:7" ht="16.5" x14ac:dyDescent="0.45">
      <c r="A34" s="2" t="s">
        <v>31</v>
      </c>
      <c r="B34" s="2">
        <v>240</v>
      </c>
      <c r="C34" s="2" t="s">
        <v>9</v>
      </c>
      <c r="D34" s="3">
        <f>B34*D45/B45</f>
        <v>7920</v>
      </c>
      <c r="E34" s="2" t="s">
        <v>26</v>
      </c>
      <c r="F34" s="3">
        <f>B34*F45/B45</f>
        <v>960</v>
      </c>
      <c r="G34" s="2" t="s">
        <v>29</v>
      </c>
    </row>
    <row r="35" spans="1:7" ht="16.5" x14ac:dyDescent="0.45">
      <c r="A35" s="2" t="s">
        <v>8</v>
      </c>
      <c r="B35" s="2">
        <v>5</v>
      </c>
      <c r="C35" s="2" t="s">
        <v>9</v>
      </c>
      <c r="D35" s="3">
        <f>B35*D46/B46</f>
        <v>20</v>
      </c>
      <c r="E35" s="2" t="s">
        <v>26</v>
      </c>
      <c r="F35" s="3">
        <f>B35*F46/B46</f>
        <v>20</v>
      </c>
      <c r="G35" s="2" t="s">
        <v>29</v>
      </c>
    </row>
    <row r="36" spans="1:7" ht="16.5" x14ac:dyDescent="0.45">
      <c r="A36" s="2" t="s">
        <v>44</v>
      </c>
      <c r="B36" s="2">
        <v>12</v>
      </c>
      <c r="C36" s="2" t="s">
        <v>30</v>
      </c>
      <c r="D36" s="3">
        <f>B36*D55/B55</f>
        <v>600</v>
      </c>
      <c r="E36" s="2" t="s">
        <v>26</v>
      </c>
      <c r="F36" s="3">
        <f>B36*F55/B55</f>
        <v>18</v>
      </c>
      <c r="G36" s="2" t="s">
        <v>29</v>
      </c>
    </row>
    <row r="37" spans="1:7" ht="16.5" x14ac:dyDescent="0.45">
      <c r="A37" s="2" t="s">
        <v>45</v>
      </c>
      <c r="B37" s="2">
        <v>12</v>
      </c>
      <c r="C37" s="2" t="s">
        <v>30</v>
      </c>
      <c r="D37" s="3">
        <f>B37*D57/B57</f>
        <v>600</v>
      </c>
      <c r="E37" s="2" t="s">
        <v>26</v>
      </c>
      <c r="F37" s="3">
        <f>B37*F57/B57</f>
        <v>12</v>
      </c>
      <c r="G37" s="2" t="s">
        <v>29</v>
      </c>
    </row>
    <row r="38" spans="1:7" ht="16.5" x14ac:dyDescent="0.45">
      <c r="A38" s="2" t="s">
        <v>46</v>
      </c>
      <c r="B38" s="2">
        <v>12</v>
      </c>
      <c r="C38" s="2" t="s">
        <v>30</v>
      </c>
      <c r="D38" s="3">
        <f>B38*D56/B56</f>
        <v>600</v>
      </c>
      <c r="E38" s="2" t="s">
        <v>26</v>
      </c>
      <c r="F38" s="3">
        <f>B38*F56/B56</f>
        <v>-48</v>
      </c>
      <c r="G38" s="2" t="s">
        <v>29</v>
      </c>
    </row>
    <row r="39" spans="1:7" ht="16.5" x14ac:dyDescent="0.45">
      <c r="A39" s="2" t="s">
        <v>47</v>
      </c>
      <c r="B39" s="2">
        <v>12</v>
      </c>
      <c r="C39" s="2" t="s">
        <v>30</v>
      </c>
      <c r="D39" s="3">
        <f>B39*D58/B58</f>
        <v>720</v>
      </c>
      <c r="E39" s="2" t="s">
        <v>26</v>
      </c>
      <c r="F39" s="3">
        <f>B39*F58/B58</f>
        <v>-36</v>
      </c>
      <c r="G39" s="2" t="s">
        <v>29</v>
      </c>
    </row>
    <row r="41" spans="1:7" x14ac:dyDescent="0.35">
      <c r="A41" s="36" t="s">
        <v>10</v>
      </c>
      <c r="B41" s="36"/>
      <c r="C41" s="36"/>
      <c r="D41" s="36"/>
      <c r="E41" s="36"/>
      <c r="F41" s="36"/>
      <c r="G41" s="36"/>
    </row>
    <row r="42" spans="1:7" ht="16.5" x14ac:dyDescent="0.45">
      <c r="A42" s="1" t="s">
        <v>1</v>
      </c>
      <c r="B42" s="1" t="s">
        <v>2</v>
      </c>
      <c r="C42" s="1" t="s">
        <v>3</v>
      </c>
      <c r="D42" s="1" t="s">
        <v>11</v>
      </c>
      <c r="E42" s="1" t="s">
        <v>3</v>
      </c>
      <c r="F42" s="1" t="s">
        <v>28</v>
      </c>
      <c r="G42" s="1" t="s">
        <v>3</v>
      </c>
    </row>
    <row r="43" spans="1:7" ht="16.5" x14ac:dyDescent="0.45">
      <c r="A43" s="2" t="s">
        <v>6</v>
      </c>
      <c r="B43" s="2">
        <v>10</v>
      </c>
      <c r="C43" s="2" t="s">
        <v>9</v>
      </c>
      <c r="D43" s="2">
        <v>50</v>
      </c>
      <c r="E43" s="2" t="s">
        <v>26</v>
      </c>
      <c r="F43" s="2">
        <v>12</v>
      </c>
      <c r="G43" s="2" t="s">
        <v>29</v>
      </c>
    </row>
    <row r="44" spans="1:7" ht="16.5" x14ac:dyDescent="0.45">
      <c r="A44" s="2" t="s">
        <v>5</v>
      </c>
      <c r="B44" s="2">
        <v>1</v>
      </c>
      <c r="C44" s="2" t="s">
        <v>21</v>
      </c>
      <c r="D44" s="2">
        <v>2000</v>
      </c>
      <c r="E44" s="2" t="s">
        <v>26</v>
      </c>
      <c r="F44" s="2">
        <v>300</v>
      </c>
      <c r="G44" s="2" t="s">
        <v>29</v>
      </c>
    </row>
    <row r="45" spans="1:7" ht="16.5" x14ac:dyDescent="0.45">
      <c r="A45" s="2" t="s">
        <v>7</v>
      </c>
      <c r="B45" s="2">
        <v>10</v>
      </c>
      <c r="C45" s="2" t="s">
        <v>9</v>
      </c>
      <c r="D45" s="2">
        <v>330</v>
      </c>
      <c r="E45" s="2" t="s">
        <v>26</v>
      </c>
      <c r="F45" s="2">
        <v>40</v>
      </c>
      <c r="G45" s="2" t="s">
        <v>29</v>
      </c>
    </row>
    <row r="46" spans="1:7" ht="16.5" x14ac:dyDescent="0.45">
      <c r="A46" s="2" t="s">
        <v>8</v>
      </c>
      <c r="B46" s="2">
        <v>1</v>
      </c>
      <c r="C46" s="2" t="s">
        <v>9</v>
      </c>
      <c r="D46" s="2">
        <v>4</v>
      </c>
      <c r="E46" s="2" t="s">
        <v>26</v>
      </c>
      <c r="F46" s="2">
        <v>4</v>
      </c>
      <c r="G46" s="2" t="s">
        <v>29</v>
      </c>
    </row>
    <row r="47" spans="1:7" ht="16.5" x14ac:dyDescent="0.45">
      <c r="A47" s="2" t="s">
        <v>12</v>
      </c>
      <c r="B47" s="2">
        <v>10</v>
      </c>
      <c r="C47" s="2" t="s">
        <v>20</v>
      </c>
      <c r="D47" s="2">
        <v>100</v>
      </c>
      <c r="E47" s="2" t="s">
        <v>26</v>
      </c>
      <c r="F47" s="2">
        <v>9</v>
      </c>
      <c r="G47" s="2" t="s">
        <v>29</v>
      </c>
    </row>
    <row r="48" spans="1:7" ht="16.5" x14ac:dyDescent="0.45">
      <c r="A48" s="2" t="s">
        <v>17</v>
      </c>
      <c r="B48" s="2">
        <v>10</v>
      </c>
      <c r="C48" s="2" t="s">
        <v>20</v>
      </c>
      <c r="D48" s="2">
        <v>11</v>
      </c>
      <c r="E48" s="2" t="s">
        <v>26</v>
      </c>
      <c r="F48" s="2">
        <v>11</v>
      </c>
      <c r="G48" s="2" t="s">
        <v>29</v>
      </c>
    </row>
    <row r="49" spans="1:7" ht="16.5" x14ac:dyDescent="0.45">
      <c r="A49" s="2" t="s">
        <v>13</v>
      </c>
      <c r="B49" s="2">
        <v>1</v>
      </c>
      <c r="C49" s="2" t="s">
        <v>20</v>
      </c>
      <c r="D49" s="2">
        <v>7.5</v>
      </c>
      <c r="E49" s="2" t="s">
        <v>26</v>
      </c>
      <c r="F49" s="2">
        <v>0.75</v>
      </c>
      <c r="G49" s="2" t="s">
        <v>29</v>
      </c>
    </row>
    <row r="50" spans="1:7" ht="16.5" x14ac:dyDescent="0.45">
      <c r="A50" s="2" t="s">
        <v>23</v>
      </c>
      <c r="B50" s="2">
        <v>1</v>
      </c>
      <c r="C50" s="2" t="s">
        <v>22</v>
      </c>
      <c r="D50" s="2">
        <v>2600</v>
      </c>
      <c r="E50" s="2" t="s">
        <v>26</v>
      </c>
      <c r="F50" s="2">
        <v>2200</v>
      </c>
      <c r="G50" s="2" t="s">
        <v>29</v>
      </c>
    </row>
    <row r="51" spans="1:7" ht="16.5" x14ac:dyDescent="0.45">
      <c r="A51" s="2" t="s">
        <v>14</v>
      </c>
      <c r="B51" s="2">
        <v>1</v>
      </c>
      <c r="C51" s="2" t="s">
        <v>24</v>
      </c>
      <c r="D51" s="2">
        <v>1100</v>
      </c>
      <c r="E51" s="2" t="s">
        <v>26</v>
      </c>
      <c r="F51" s="2">
        <v>1000</v>
      </c>
      <c r="G51" s="2" t="s">
        <v>29</v>
      </c>
    </row>
    <row r="52" spans="1:7" ht="16.5" x14ac:dyDescent="0.45">
      <c r="A52" s="2" t="s">
        <v>15</v>
      </c>
      <c r="B52" s="2">
        <v>1</v>
      </c>
      <c r="C52" s="2" t="s">
        <v>25</v>
      </c>
      <c r="D52" s="2">
        <v>20</v>
      </c>
      <c r="E52" s="2" t="s">
        <v>26</v>
      </c>
      <c r="F52" s="2">
        <v>1</v>
      </c>
      <c r="G52" s="2" t="s">
        <v>29</v>
      </c>
    </row>
    <row r="53" spans="1:7" ht="16.5" x14ac:dyDescent="0.45">
      <c r="A53" s="2" t="s">
        <v>16</v>
      </c>
      <c r="B53" s="2">
        <v>1</v>
      </c>
      <c r="C53" s="2" t="s">
        <v>25</v>
      </c>
      <c r="D53" s="2">
        <v>40</v>
      </c>
      <c r="E53" s="2" t="s">
        <v>26</v>
      </c>
      <c r="F53" s="2">
        <v>5</v>
      </c>
      <c r="G53" s="2" t="s">
        <v>29</v>
      </c>
    </row>
    <row r="54" spans="1:7" ht="16.5" x14ac:dyDescent="0.45">
      <c r="A54" s="2" t="s">
        <v>18</v>
      </c>
      <c r="B54" s="2">
        <v>60</v>
      </c>
      <c r="C54" s="2" t="s">
        <v>19</v>
      </c>
      <c r="D54" s="2">
        <v>7200</v>
      </c>
      <c r="E54" s="2" t="s">
        <v>26</v>
      </c>
      <c r="F54" s="2">
        <v>1080</v>
      </c>
      <c r="G54" s="2" t="s">
        <v>29</v>
      </c>
    </row>
    <row r="55" spans="1:7" ht="16.5" x14ac:dyDescent="0.45">
      <c r="A55" s="6" t="s">
        <v>40</v>
      </c>
      <c r="B55" s="6">
        <v>1</v>
      </c>
      <c r="C55" s="6" t="s">
        <v>25</v>
      </c>
      <c r="D55" s="2">
        <v>50</v>
      </c>
      <c r="E55" s="2" t="s">
        <v>26</v>
      </c>
      <c r="F55" s="6">
        <v>1.5</v>
      </c>
      <c r="G55" s="2" t="s">
        <v>29</v>
      </c>
    </row>
    <row r="56" spans="1:7" ht="16.5" x14ac:dyDescent="0.45">
      <c r="A56" s="6" t="s">
        <v>41</v>
      </c>
      <c r="B56" s="6">
        <v>1</v>
      </c>
      <c r="C56" s="6" t="s">
        <v>25</v>
      </c>
      <c r="D56" s="2">
        <v>50</v>
      </c>
      <c r="E56" s="2" t="s">
        <v>26</v>
      </c>
      <c r="F56" s="6">
        <v>-4</v>
      </c>
      <c r="G56" s="2" t="s">
        <v>29</v>
      </c>
    </row>
    <row r="57" spans="1:7" ht="16.5" x14ac:dyDescent="0.45">
      <c r="A57" s="6" t="s">
        <v>42</v>
      </c>
      <c r="B57" s="6">
        <v>1</v>
      </c>
      <c r="C57" s="6" t="s">
        <v>25</v>
      </c>
      <c r="D57" s="2">
        <v>50</v>
      </c>
      <c r="E57" s="2" t="s">
        <v>26</v>
      </c>
      <c r="F57" s="6">
        <v>1</v>
      </c>
      <c r="G57" s="2" t="s">
        <v>29</v>
      </c>
    </row>
    <row r="58" spans="1:7" ht="16.5" x14ac:dyDescent="0.45">
      <c r="A58" s="6" t="s">
        <v>43</v>
      </c>
      <c r="B58" s="6">
        <v>1</v>
      </c>
      <c r="C58" s="6" t="s">
        <v>25</v>
      </c>
      <c r="D58" s="2">
        <v>60</v>
      </c>
      <c r="E58" s="2" t="s">
        <v>26</v>
      </c>
      <c r="F58" s="6">
        <v>-3</v>
      </c>
      <c r="G58" s="2" t="s">
        <v>29</v>
      </c>
    </row>
  </sheetData>
  <mergeCells count="5">
    <mergeCell ref="A18:C18"/>
    <mergeCell ref="D18:G18"/>
    <mergeCell ref="A41:G41"/>
    <mergeCell ref="A3:E3"/>
    <mergeCell ref="G3:K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workbookViewId="0">
      <selection activeCell="A2" sqref="A2"/>
    </sheetView>
  </sheetViews>
  <sheetFormatPr defaultRowHeight="14.5" x14ac:dyDescent="0.35"/>
  <cols>
    <col min="1" max="1" width="23" bestFit="1" customWidth="1"/>
    <col min="2" max="2" width="12.7265625" bestFit="1" customWidth="1"/>
    <col min="4" max="4" width="13.81640625" bestFit="1" customWidth="1"/>
    <col min="6" max="6" width="13.7265625" bestFit="1" customWidth="1"/>
    <col min="7" max="7" width="20.26953125" bestFit="1" customWidth="1"/>
    <col min="8" max="8" width="11.6328125" bestFit="1" customWidth="1"/>
    <col min="9" max="9" width="4.1796875" bestFit="1" customWidth="1"/>
    <col min="10" max="10" width="12.81640625" bestFit="1" customWidth="1"/>
    <col min="11" max="11" width="5.6328125" bestFit="1" customWidth="1"/>
  </cols>
  <sheetData>
    <row r="1" spans="1:11" x14ac:dyDescent="0.35">
      <c r="A1" s="9" t="s">
        <v>57</v>
      </c>
    </row>
    <row r="2" spans="1:11" ht="15" thickBot="1" x14ac:dyDescent="0.4"/>
    <row r="3" spans="1:11" ht="15" thickBot="1" x14ac:dyDescent="0.4">
      <c r="A3" s="37" t="s">
        <v>48</v>
      </c>
      <c r="B3" s="38"/>
      <c r="C3" s="38"/>
      <c r="D3" s="38"/>
      <c r="E3" s="39"/>
      <c r="G3" s="40" t="s">
        <v>41</v>
      </c>
      <c r="H3" s="41"/>
      <c r="I3" s="41"/>
      <c r="J3" s="41"/>
      <c r="K3" s="42"/>
    </row>
    <row r="4" spans="1:11" x14ac:dyDescent="0.35">
      <c r="A4" s="17" t="s">
        <v>32</v>
      </c>
      <c r="B4" s="18" t="s">
        <v>11</v>
      </c>
      <c r="C4" s="18" t="s">
        <v>3</v>
      </c>
      <c r="D4" s="18" t="s">
        <v>55</v>
      </c>
      <c r="E4" s="19" t="s">
        <v>3</v>
      </c>
      <c r="G4" s="10" t="s">
        <v>32</v>
      </c>
      <c r="H4" s="11" t="s">
        <v>11</v>
      </c>
      <c r="I4" s="11" t="s">
        <v>3</v>
      </c>
      <c r="J4" s="11" t="s">
        <v>55</v>
      </c>
      <c r="K4" s="12" t="s">
        <v>3</v>
      </c>
    </row>
    <row r="5" spans="1:11" ht="16.5" x14ac:dyDescent="0.45">
      <c r="A5" s="13" t="s">
        <v>33</v>
      </c>
      <c r="B5" s="2">
        <f>'Group 1_Wet Ingred'!D7</f>
        <v>8570</v>
      </c>
      <c r="C5" s="2" t="s">
        <v>26</v>
      </c>
      <c r="D5" s="2">
        <f>'Group 1_Wet Ingred'!E7</f>
        <v>1234</v>
      </c>
      <c r="E5" s="14" t="s">
        <v>29</v>
      </c>
      <c r="G5" s="13" t="s">
        <v>33</v>
      </c>
      <c r="H5" s="2">
        <f>'Group 1_Wet Ingred'!D3</f>
        <v>4000</v>
      </c>
      <c r="I5" s="2" t="s">
        <v>26</v>
      </c>
      <c r="J5" s="2">
        <f>'Group 1_Wet Ingred'!E7</f>
        <v>1234</v>
      </c>
      <c r="K5" s="14" t="s">
        <v>29</v>
      </c>
    </row>
    <row r="6" spans="1:11" ht="16.5" x14ac:dyDescent="0.45">
      <c r="A6" s="13" t="s">
        <v>34</v>
      </c>
      <c r="B6" s="2">
        <f>'Group 2_Dry Ingred'!D6</f>
        <v>2576</v>
      </c>
      <c r="C6" s="2" t="s">
        <v>26</v>
      </c>
      <c r="D6" s="2">
        <f>'Group 2_Dry Ingred'!E6</f>
        <v>442.5</v>
      </c>
      <c r="E6" s="14" t="s">
        <v>29</v>
      </c>
      <c r="G6" s="13" t="s">
        <v>34</v>
      </c>
      <c r="H6" s="2">
        <f>'Group 2_Dry Ingred'!D6</f>
        <v>2576</v>
      </c>
      <c r="I6" s="2" t="s">
        <v>26</v>
      </c>
      <c r="J6" s="2">
        <f>'Group 2_Dry Ingred'!E6</f>
        <v>442.5</v>
      </c>
      <c r="K6" s="14" t="s">
        <v>29</v>
      </c>
    </row>
    <row r="7" spans="1:11" ht="16.5" x14ac:dyDescent="0.45">
      <c r="A7" s="13" t="s">
        <v>37</v>
      </c>
      <c r="B7" s="2">
        <f>'Group 3_Baking Mat''ls'!D6</f>
        <v>3940</v>
      </c>
      <c r="C7" s="2" t="s">
        <v>26</v>
      </c>
      <c r="D7" s="2">
        <f>'Group 3_Baking Mat''ls'!E6</f>
        <v>3212</v>
      </c>
      <c r="E7" s="14" t="s">
        <v>29</v>
      </c>
      <c r="G7" s="13" t="s">
        <v>37</v>
      </c>
      <c r="H7" s="2">
        <f>'Group 3_Baking Mat''ls'!D6</f>
        <v>3940</v>
      </c>
      <c r="I7" s="2" t="s">
        <v>26</v>
      </c>
      <c r="J7" s="2">
        <f>'Group 3_Baking Mat''ls'!E6</f>
        <v>3212</v>
      </c>
      <c r="K7" s="14" t="s">
        <v>29</v>
      </c>
    </row>
    <row r="8" spans="1:11" ht="16.5" x14ac:dyDescent="0.45">
      <c r="A8" s="13" t="s">
        <v>35</v>
      </c>
      <c r="B8" s="2">
        <f>'Group 4_Oven Baking'!D4</f>
        <v>2400</v>
      </c>
      <c r="C8" s="2" t="s">
        <v>26</v>
      </c>
      <c r="D8" s="2">
        <f>'Group 4_Oven Baking'!E4</f>
        <v>360</v>
      </c>
      <c r="E8" s="14" t="s">
        <v>29</v>
      </c>
      <c r="G8" s="13" t="s">
        <v>35</v>
      </c>
      <c r="H8" s="2">
        <f>'Group 4_Oven Baking'!D4</f>
        <v>2400</v>
      </c>
      <c r="I8" s="2" t="s">
        <v>26</v>
      </c>
      <c r="J8" s="2">
        <f>'Group 4_Oven Baking'!E4</f>
        <v>360</v>
      </c>
      <c r="K8" s="14" t="s">
        <v>29</v>
      </c>
    </row>
    <row r="9" spans="1:11" ht="16.5" x14ac:dyDescent="0.45">
      <c r="A9" s="13" t="s">
        <v>36</v>
      </c>
      <c r="B9" s="2">
        <f>'Group 5_Frosting'!D7</f>
        <v>15965</v>
      </c>
      <c r="C9" s="2" t="s">
        <v>26</v>
      </c>
      <c r="D9" s="2">
        <f>'Group 5_Frosting'!E7</f>
        <v>1706</v>
      </c>
      <c r="E9" s="14" t="s">
        <v>29</v>
      </c>
      <c r="G9" s="13" t="s">
        <v>36</v>
      </c>
      <c r="H9" s="2">
        <f>'Group 5_Frosting'!D7</f>
        <v>15965</v>
      </c>
      <c r="I9" s="2" t="s">
        <v>26</v>
      </c>
      <c r="J9" s="2">
        <f>'Group 5_Frosting'!E7</f>
        <v>1706</v>
      </c>
      <c r="K9" s="14" t="s">
        <v>29</v>
      </c>
    </row>
    <row r="10" spans="1:11" ht="17" thickBot="1" x14ac:dyDescent="0.5">
      <c r="A10" s="15" t="s">
        <v>38</v>
      </c>
      <c r="B10" s="5">
        <f>'Group 6_Disposal'!D3</f>
        <v>600</v>
      </c>
      <c r="C10" s="5" t="s">
        <v>26</v>
      </c>
      <c r="D10" s="5">
        <f>'Group 6_Disposal'!E3</f>
        <v>18</v>
      </c>
      <c r="E10" s="16" t="s">
        <v>29</v>
      </c>
      <c r="G10" s="15" t="s">
        <v>39</v>
      </c>
      <c r="H10" s="5">
        <f>'Group 6_Disposal'!D4</f>
        <v>600</v>
      </c>
      <c r="I10" s="5" t="s">
        <v>26</v>
      </c>
      <c r="J10" s="5">
        <f>'Group 6_Disposal'!E4</f>
        <v>-48</v>
      </c>
      <c r="K10" s="16" t="s">
        <v>29</v>
      </c>
    </row>
    <row r="11" spans="1:11" ht="17.5" thickTop="1" thickBot="1" x14ac:dyDescent="0.5">
      <c r="A11" s="20" t="s">
        <v>51</v>
      </c>
      <c r="B11" s="21">
        <f>SUM(B5:B10)</f>
        <v>34051</v>
      </c>
      <c r="C11" s="21" t="s">
        <v>26</v>
      </c>
      <c r="D11" s="21">
        <f>SUM(D5:D10)</f>
        <v>6972.5</v>
      </c>
      <c r="E11" s="22" t="s">
        <v>29</v>
      </c>
      <c r="G11" s="31" t="s">
        <v>51</v>
      </c>
      <c r="H11" s="32">
        <f>SUM(H5:H10)</f>
        <v>29481</v>
      </c>
      <c r="I11" s="33" t="s">
        <v>26</v>
      </c>
      <c r="J11" s="32">
        <f>SUM(J5:J10)</f>
        <v>6906.5</v>
      </c>
      <c r="K11" s="34" t="s">
        <v>29</v>
      </c>
    </row>
    <row r="12" spans="1:11" ht="15" thickBot="1" x14ac:dyDescent="0.4"/>
    <row r="13" spans="1:11" ht="17" thickBot="1" x14ac:dyDescent="0.5">
      <c r="A13" s="23" t="s">
        <v>50</v>
      </c>
      <c r="B13" s="24">
        <f>B11/12</f>
        <v>2837.5833333333335</v>
      </c>
      <c r="C13" s="25" t="s">
        <v>26</v>
      </c>
      <c r="D13" s="24">
        <f>D11/12</f>
        <v>581.04166666666663</v>
      </c>
      <c r="E13" s="26" t="s">
        <v>29</v>
      </c>
      <c r="G13" s="27" t="s">
        <v>49</v>
      </c>
      <c r="H13" s="28">
        <f>H11/12</f>
        <v>2456.75</v>
      </c>
      <c r="I13" s="29" t="s">
        <v>26</v>
      </c>
      <c r="J13" s="28">
        <f>J11/12</f>
        <v>575.54166666666663</v>
      </c>
      <c r="K13" s="30" t="s">
        <v>29</v>
      </c>
    </row>
    <row r="14" spans="1:11" x14ac:dyDescent="0.35">
      <c r="A14" s="7"/>
      <c r="B14" s="8"/>
      <c r="C14" s="4"/>
      <c r="D14" s="4"/>
      <c r="E14" s="4"/>
    </row>
    <row r="15" spans="1:11" x14ac:dyDescent="0.35">
      <c r="A15" s="7"/>
      <c r="B15" s="8"/>
      <c r="C15" s="4"/>
      <c r="D15" s="4"/>
      <c r="E15" s="4"/>
    </row>
    <row r="17" spans="1:7" x14ac:dyDescent="0.35">
      <c r="A17" s="36" t="s">
        <v>10</v>
      </c>
      <c r="B17" s="36"/>
      <c r="C17" s="36"/>
      <c r="D17" s="36"/>
      <c r="E17" s="36"/>
      <c r="F17" s="36"/>
      <c r="G17" s="36"/>
    </row>
    <row r="18" spans="1:7" x14ac:dyDescent="0.35">
      <c r="A18" s="1" t="s">
        <v>1</v>
      </c>
      <c r="B18" s="1" t="s">
        <v>2</v>
      </c>
      <c r="C18" s="1" t="s">
        <v>3</v>
      </c>
      <c r="D18" s="1" t="s">
        <v>11</v>
      </c>
      <c r="E18" s="1" t="s">
        <v>3</v>
      </c>
      <c r="F18" s="1" t="s">
        <v>54</v>
      </c>
      <c r="G18" s="1" t="s">
        <v>3</v>
      </c>
    </row>
    <row r="19" spans="1:7" ht="16.5" x14ac:dyDescent="0.45">
      <c r="A19" s="2" t="s">
        <v>6</v>
      </c>
      <c r="B19" s="2">
        <v>10</v>
      </c>
      <c r="C19" s="2" t="s">
        <v>9</v>
      </c>
      <c r="D19" s="2">
        <v>50</v>
      </c>
      <c r="E19" s="2" t="s">
        <v>26</v>
      </c>
      <c r="F19" s="2">
        <v>12</v>
      </c>
      <c r="G19" s="2" t="s">
        <v>29</v>
      </c>
    </row>
    <row r="20" spans="1:7" ht="16.5" x14ac:dyDescent="0.45">
      <c r="A20" s="2" t="s">
        <v>5</v>
      </c>
      <c r="B20" s="2">
        <v>1</v>
      </c>
      <c r="C20" s="2" t="s">
        <v>21</v>
      </c>
      <c r="D20" s="2">
        <v>2000</v>
      </c>
      <c r="E20" s="2" t="s">
        <v>26</v>
      </c>
      <c r="F20" s="2">
        <v>300</v>
      </c>
      <c r="G20" s="2" t="s">
        <v>29</v>
      </c>
    </row>
    <row r="21" spans="1:7" ht="16.5" x14ac:dyDescent="0.45">
      <c r="A21" s="2" t="s">
        <v>7</v>
      </c>
      <c r="B21" s="2">
        <v>10</v>
      </c>
      <c r="C21" s="2" t="s">
        <v>9</v>
      </c>
      <c r="D21" s="2">
        <v>330</v>
      </c>
      <c r="E21" s="2" t="s">
        <v>26</v>
      </c>
      <c r="F21" s="2">
        <v>40</v>
      </c>
      <c r="G21" s="2" t="s">
        <v>29</v>
      </c>
    </row>
    <row r="22" spans="1:7" ht="16.5" x14ac:dyDescent="0.45">
      <c r="A22" s="2" t="s">
        <v>8</v>
      </c>
      <c r="B22" s="2">
        <v>1</v>
      </c>
      <c r="C22" s="2" t="s">
        <v>9</v>
      </c>
      <c r="D22" s="2">
        <v>4</v>
      </c>
      <c r="E22" s="2" t="s">
        <v>26</v>
      </c>
      <c r="F22" s="2">
        <v>4</v>
      </c>
      <c r="G22" s="2" t="s">
        <v>29</v>
      </c>
    </row>
    <row r="23" spans="1:7" ht="16.5" x14ac:dyDescent="0.45">
      <c r="A23" s="2" t="s">
        <v>12</v>
      </c>
      <c r="B23" s="2">
        <v>10</v>
      </c>
      <c r="C23" s="2" t="s">
        <v>20</v>
      </c>
      <c r="D23" s="2">
        <v>100</v>
      </c>
      <c r="E23" s="2" t="s">
        <v>26</v>
      </c>
      <c r="F23" s="2">
        <v>9</v>
      </c>
      <c r="G23" s="2" t="s">
        <v>29</v>
      </c>
    </row>
    <row r="24" spans="1:7" ht="16.5" x14ac:dyDescent="0.45">
      <c r="A24" s="2" t="s">
        <v>17</v>
      </c>
      <c r="B24" s="2">
        <v>10</v>
      </c>
      <c r="C24" s="2" t="s">
        <v>20</v>
      </c>
      <c r="D24" s="2">
        <v>11</v>
      </c>
      <c r="E24" s="2" t="s">
        <v>26</v>
      </c>
      <c r="F24" s="2">
        <v>11</v>
      </c>
      <c r="G24" s="2" t="s">
        <v>29</v>
      </c>
    </row>
    <row r="25" spans="1:7" ht="16.5" x14ac:dyDescent="0.45">
      <c r="A25" s="2" t="s">
        <v>13</v>
      </c>
      <c r="B25" s="2">
        <v>1</v>
      </c>
      <c r="C25" s="2" t="s">
        <v>20</v>
      </c>
      <c r="D25" s="2">
        <v>7.5</v>
      </c>
      <c r="E25" s="2" t="s">
        <v>26</v>
      </c>
      <c r="F25" s="2">
        <v>0.75</v>
      </c>
      <c r="G25" s="2" t="s">
        <v>29</v>
      </c>
    </row>
    <row r="26" spans="1:7" ht="16.5" x14ac:dyDescent="0.45">
      <c r="A26" s="2" t="s">
        <v>23</v>
      </c>
      <c r="B26" s="2">
        <v>1</v>
      </c>
      <c r="C26" s="2" t="s">
        <v>22</v>
      </c>
      <c r="D26" s="2">
        <v>2600</v>
      </c>
      <c r="E26" s="2" t="s">
        <v>26</v>
      </c>
      <c r="F26" s="2">
        <v>2200</v>
      </c>
      <c r="G26" s="2" t="s">
        <v>29</v>
      </c>
    </row>
    <row r="27" spans="1:7" ht="16.5" x14ac:dyDescent="0.45">
      <c r="A27" s="2" t="s">
        <v>14</v>
      </c>
      <c r="B27" s="2">
        <v>1</v>
      </c>
      <c r="C27" s="2" t="s">
        <v>24</v>
      </c>
      <c r="D27" s="2">
        <v>1100</v>
      </c>
      <c r="E27" s="2" t="s">
        <v>26</v>
      </c>
      <c r="F27" s="2">
        <v>1000</v>
      </c>
      <c r="G27" s="2" t="s">
        <v>29</v>
      </c>
    </row>
    <row r="28" spans="1:7" ht="16.5" x14ac:dyDescent="0.45">
      <c r="A28" s="2" t="s">
        <v>15</v>
      </c>
      <c r="B28" s="2">
        <v>1</v>
      </c>
      <c r="C28" s="2" t="s">
        <v>25</v>
      </c>
      <c r="D28" s="2">
        <v>20</v>
      </c>
      <c r="E28" s="2" t="s">
        <v>26</v>
      </c>
      <c r="F28" s="2">
        <v>1</v>
      </c>
      <c r="G28" s="2" t="s">
        <v>29</v>
      </c>
    </row>
    <row r="29" spans="1:7" ht="16.5" x14ac:dyDescent="0.45">
      <c r="A29" s="2" t="s">
        <v>16</v>
      </c>
      <c r="B29" s="2">
        <v>1</v>
      </c>
      <c r="C29" s="2" t="s">
        <v>25</v>
      </c>
      <c r="D29" s="2">
        <v>40</v>
      </c>
      <c r="E29" s="2" t="s">
        <v>26</v>
      </c>
      <c r="F29" s="2">
        <v>5</v>
      </c>
      <c r="G29" s="2" t="s">
        <v>29</v>
      </c>
    </row>
    <row r="30" spans="1:7" ht="16.5" x14ac:dyDescent="0.45">
      <c r="A30" s="2" t="s">
        <v>18</v>
      </c>
      <c r="B30" s="2">
        <v>60</v>
      </c>
      <c r="C30" s="2" t="s">
        <v>19</v>
      </c>
      <c r="D30" s="2">
        <v>7200</v>
      </c>
      <c r="E30" s="2" t="s">
        <v>26</v>
      </c>
      <c r="F30" s="2">
        <v>1080</v>
      </c>
      <c r="G30" s="2" t="s">
        <v>29</v>
      </c>
    </row>
    <row r="31" spans="1:7" ht="16.5" x14ac:dyDescent="0.45">
      <c r="A31" s="6" t="s">
        <v>40</v>
      </c>
      <c r="B31" s="6">
        <v>1</v>
      </c>
      <c r="C31" s="6" t="s">
        <v>25</v>
      </c>
      <c r="D31" s="2">
        <v>50</v>
      </c>
      <c r="E31" s="2" t="s">
        <v>26</v>
      </c>
      <c r="F31" s="6">
        <v>1.5</v>
      </c>
      <c r="G31" s="2" t="s">
        <v>29</v>
      </c>
    </row>
    <row r="32" spans="1:7" ht="16.5" x14ac:dyDescent="0.45">
      <c r="A32" s="6" t="s">
        <v>41</v>
      </c>
      <c r="B32" s="6">
        <v>1</v>
      </c>
      <c r="C32" s="6" t="s">
        <v>25</v>
      </c>
      <c r="D32" s="2">
        <v>50</v>
      </c>
      <c r="E32" s="2" t="s">
        <v>26</v>
      </c>
      <c r="F32" s="6">
        <v>-4</v>
      </c>
      <c r="G32" s="2" t="s">
        <v>29</v>
      </c>
    </row>
    <row r="33" spans="1:7" ht="16.5" x14ac:dyDescent="0.45">
      <c r="A33" s="6" t="s">
        <v>42</v>
      </c>
      <c r="B33" s="6">
        <v>1</v>
      </c>
      <c r="C33" s="6" t="s">
        <v>25</v>
      </c>
      <c r="D33" s="2">
        <v>50</v>
      </c>
      <c r="E33" s="2" t="s">
        <v>26</v>
      </c>
      <c r="F33" s="6">
        <v>1</v>
      </c>
      <c r="G33" s="2" t="s">
        <v>29</v>
      </c>
    </row>
    <row r="34" spans="1:7" ht="16.5" x14ac:dyDescent="0.45">
      <c r="A34" s="6" t="s">
        <v>43</v>
      </c>
      <c r="B34" s="6">
        <v>1</v>
      </c>
      <c r="C34" s="6" t="s">
        <v>25</v>
      </c>
      <c r="D34" s="2">
        <v>60</v>
      </c>
      <c r="E34" s="2" t="s">
        <v>26</v>
      </c>
      <c r="F34" s="6">
        <v>-3</v>
      </c>
      <c r="G34" s="2" t="s">
        <v>29</v>
      </c>
    </row>
  </sheetData>
  <mergeCells count="3">
    <mergeCell ref="A3:E3"/>
    <mergeCell ref="G3:K3"/>
    <mergeCell ref="A17:G17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workbookViewId="0">
      <selection activeCell="E3" sqref="E3"/>
    </sheetView>
  </sheetViews>
  <sheetFormatPr defaultRowHeight="14.5" x14ac:dyDescent="0.35"/>
  <cols>
    <col min="1" max="1" width="19.6328125" bestFit="1" customWidth="1"/>
    <col min="4" max="4" width="15" bestFit="1" customWidth="1"/>
    <col min="5" max="5" width="19.7265625" bestFit="1" customWidth="1"/>
    <col min="6" max="6" width="10.81640625" bestFit="1" customWidth="1"/>
  </cols>
  <sheetData>
    <row r="1" spans="1:5" x14ac:dyDescent="0.35">
      <c r="A1" s="36" t="s">
        <v>0</v>
      </c>
      <c r="B1" s="36"/>
      <c r="C1" s="36"/>
      <c r="D1" s="36" t="s">
        <v>27</v>
      </c>
      <c r="E1" s="36"/>
    </row>
    <row r="2" spans="1:5" ht="16.5" x14ac:dyDescent="0.45">
      <c r="A2" s="1" t="s">
        <v>1</v>
      </c>
      <c r="B2" s="1" t="s">
        <v>2</v>
      </c>
      <c r="C2" s="1" t="s">
        <v>3</v>
      </c>
      <c r="D2" s="1" t="s">
        <v>52</v>
      </c>
      <c r="E2" s="1" t="s">
        <v>56</v>
      </c>
    </row>
    <row r="3" spans="1:5" x14ac:dyDescent="0.35">
      <c r="A3" s="2" t="s">
        <v>5</v>
      </c>
      <c r="B3" s="2">
        <v>2</v>
      </c>
      <c r="C3" s="2" t="s">
        <v>4</v>
      </c>
      <c r="D3" s="3">
        <f>B3*D12/B12</f>
        <v>4000</v>
      </c>
      <c r="E3" s="3">
        <f>B3*E12/B12</f>
        <v>600</v>
      </c>
    </row>
    <row r="4" spans="1:5" x14ac:dyDescent="0.35">
      <c r="A4" s="2" t="s">
        <v>6</v>
      </c>
      <c r="B4" s="2">
        <v>120</v>
      </c>
      <c r="C4" s="2" t="s">
        <v>9</v>
      </c>
      <c r="D4" s="3">
        <f>B4*D11/B11</f>
        <v>600</v>
      </c>
      <c r="E4" s="3">
        <f>B4*E11/B11</f>
        <v>144</v>
      </c>
    </row>
    <row r="5" spans="1:5" x14ac:dyDescent="0.35">
      <c r="A5" s="2" t="s">
        <v>7</v>
      </c>
      <c r="B5" s="2">
        <v>120</v>
      </c>
      <c r="C5" s="2" t="s">
        <v>9</v>
      </c>
      <c r="D5" s="3">
        <f>B5*D13/B13</f>
        <v>3960</v>
      </c>
      <c r="E5" s="3">
        <f>B5*E13/B13</f>
        <v>480</v>
      </c>
    </row>
    <row r="6" spans="1:5" x14ac:dyDescent="0.35">
      <c r="A6" s="2" t="s">
        <v>8</v>
      </c>
      <c r="B6" s="2">
        <v>2.5</v>
      </c>
      <c r="C6" s="2" t="s">
        <v>9</v>
      </c>
      <c r="D6" s="3">
        <f>B6/B14*D14</f>
        <v>10</v>
      </c>
      <c r="E6" s="3">
        <f>B6*E14/B14</f>
        <v>10</v>
      </c>
    </row>
    <row r="7" spans="1:5" x14ac:dyDescent="0.35">
      <c r="C7" s="35" t="s">
        <v>53</v>
      </c>
      <c r="D7" s="3">
        <f>SUM(D3:D6)</f>
        <v>8570</v>
      </c>
      <c r="E7" s="3">
        <f>SUM(E3:E6)</f>
        <v>1234</v>
      </c>
    </row>
    <row r="9" spans="1:5" x14ac:dyDescent="0.35">
      <c r="A9" s="36" t="s">
        <v>10</v>
      </c>
      <c r="B9" s="36"/>
      <c r="C9" s="36"/>
      <c r="D9" s="36"/>
      <c r="E9" s="36"/>
    </row>
    <row r="10" spans="1:5" ht="16.5" x14ac:dyDescent="0.45">
      <c r="A10" s="1" t="s">
        <v>1</v>
      </c>
      <c r="B10" s="1" t="s">
        <v>2</v>
      </c>
      <c r="C10" s="1" t="s">
        <v>3</v>
      </c>
      <c r="D10" s="1" t="s">
        <v>52</v>
      </c>
      <c r="E10" s="1" t="s">
        <v>56</v>
      </c>
    </row>
    <row r="11" spans="1:5" x14ac:dyDescent="0.35">
      <c r="A11" s="2" t="s">
        <v>6</v>
      </c>
      <c r="B11" s="2">
        <v>10</v>
      </c>
      <c r="C11" s="2" t="s">
        <v>9</v>
      </c>
      <c r="D11" s="2">
        <v>50</v>
      </c>
      <c r="E11" s="2">
        <v>12</v>
      </c>
    </row>
    <row r="12" spans="1:5" x14ac:dyDescent="0.35">
      <c r="A12" s="2" t="s">
        <v>5</v>
      </c>
      <c r="B12" s="2">
        <v>1</v>
      </c>
      <c r="C12" s="2" t="s">
        <v>21</v>
      </c>
      <c r="D12" s="2">
        <v>2000</v>
      </c>
      <c r="E12" s="2">
        <v>300</v>
      </c>
    </row>
    <row r="13" spans="1:5" x14ac:dyDescent="0.35">
      <c r="A13" s="2" t="s">
        <v>7</v>
      </c>
      <c r="B13" s="2">
        <v>10</v>
      </c>
      <c r="C13" s="2" t="s">
        <v>9</v>
      </c>
      <c r="D13" s="2">
        <v>330</v>
      </c>
      <c r="E13" s="2">
        <v>40</v>
      </c>
    </row>
    <row r="14" spans="1:5" x14ac:dyDescent="0.35">
      <c r="A14" s="2" t="s">
        <v>8</v>
      </c>
      <c r="B14" s="2">
        <v>1</v>
      </c>
      <c r="C14" s="2" t="s">
        <v>9</v>
      </c>
      <c r="D14" s="2">
        <v>4</v>
      </c>
      <c r="E14" s="2">
        <v>4</v>
      </c>
    </row>
    <row r="15" spans="1:5" x14ac:dyDescent="0.35">
      <c r="A15" s="2" t="s">
        <v>12</v>
      </c>
      <c r="B15" s="2">
        <v>10</v>
      </c>
      <c r="C15" s="2" t="s">
        <v>20</v>
      </c>
      <c r="D15" s="2">
        <v>100</v>
      </c>
      <c r="E15" s="2">
        <v>9</v>
      </c>
    </row>
    <row r="16" spans="1:5" x14ac:dyDescent="0.35">
      <c r="A16" s="2" t="s">
        <v>17</v>
      </c>
      <c r="B16" s="2">
        <v>10</v>
      </c>
      <c r="C16" s="2" t="s">
        <v>20</v>
      </c>
      <c r="D16" s="2">
        <v>11</v>
      </c>
      <c r="E16" s="2">
        <v>11</v>
      </c>
    </row>
    <row r="17" spans="1:5" x14ac:dyDescent="0.35">
      <c r="A17" s="2" t="s">
        <v>13</v>
      </c>
      <c r="B17" s="2">
        <v>1</v>
      </c>
      <c r="C17" s="2" t="s">
        <v>20</v>
      </c>
      <c r="D17" s="2">
        <v>7.5</v>
      </c>
      <c r="E17" s="2">
        <v>0.75</v>
      </c>
    </row>
    <row r="18" spans="1:5" x14ac:dyDescent="0.35">
      <c r="A18" s="2" t="s">
        <v>23</v>
      </c>
      <c r="B18" s="2">
        <v>1</v>
      </c>
      <c r="C18" s="2" t="s">
        <v>22</v>
      </c>
      <c r="D18" s="2">
        <v>2600</v>
      </c>
      <c r="E18" s="2">
        <v>2200</v>
      </c>
    </row>
    <row r="19" spans="1:5" x14ac:dyDescent="0.35">
      <c r="A19" s="2" t="s">
        <v>14</v>
      </c>
      <c r="B19" s="2">
        <v>1</v>
      </c>
      <c r="C19" s="2" t="s">
        <v>24</v>
      </c>
      <c r="D19" s="2">
        <v>1100</v>
      </c>
      <c r="E19" s="2">
        <v>1000</v>
      </c>
    </row>
    <row r="20" spans="1:5" x14ac:dyDescent="0.35">
      <c r="A20" s="2" t="s">
        <v>15</v>
      </c>
      <c r="B20" s="2">
        <v>1</v>
      </c>
      <c r="C20" s="2" t="s">
        <v>25</v>
      </c>
      <c r="D20" s="2">
        <v>20</v>
      </c>
      <c r="E20" s="2">
        <v>1</v>
      </c>
    </row>
    <row r="21" spans="1:5" x14ac:dyDescent="0.35">
      <c r="A21" s="2" t="s">
        <v>16</v>
      </c>
      <c r="B21" s="2">
        <v>1</v>
      </c>
      <c r="C21" s="2" t="s">
        <v>25</v>
      </c>
      <c r="D21" s="2">
        <v>40</v>
      </c>
      <c r="E21" s="2">
        <v>5</v>
      </c>
    </row>
    <row r="22" spans="1:5" x14ac:dyDescent="0.35">
      <c r="A22" s="2" t="s">
        <v>18</v>
      </c>
      <c r="B22" s="2">
        <v>60</v>
      </c>
      <c r="C22" s="2" t="s">
        <v>19</v>
      </c>
      <c r="D22" s="2">
        <v>7200</v>
      </c>
      <c r="E22" s="2">
        <v>1080</v>
      </c>
    </row>
    <row r="23" spans="1:5" x14ac:dyDescent="0.35">
      <c r="A23" s="6" t="s">
        <v>40</v>
      </c>
      <c r="B23" s="6">
        <v>1</v>
      </c>
      <c r="C23" s="6" t="s">
        <v>25</v>
      </c>
      <c r="D23" s="2">
        <v>50</v>
      </c>
      <c r="E23" s="6">
        <v>1.5</v>
      </c>
    </row>
    <row r="24" spans="1:5" x14ac:dyDescent="0.35">
      <c r="A24" s="6" t="s">
        <v>41</v>
      </c>
      <c r="B24" s="6">
        <v>1</v>
      </c>
      <c r="C24" s="6" t="s">
        <v>25</v>
      </c>
      <c r="D24" s="2">
        <v>50</v>
      </c>
      <c r="E24" s="6">
        <v>-4</v>
      </c>
    </row>
    <row r="25" spans="1:5" x14ac:dyDescent="0.35">
      <c r="A25" s="6" t="s">
        <v>42</v>
      </c>
      <c r="B25" s="6">
        <v>1</v>
      </c>
      <c r="C25" s="6" t="s">
        <v>25</v>
      </c>
      <c r="D25" s="2">
        <v>50</v>
      </c>
      <c r="E25" s="6">
        <v>1</v>
      </c>
    </row>
    <row r="26" spans="1:5" x14ac:dyDescent="0.35">
      <c r="A26" s="6" t="s">
        <v>43</v>
      </c>
      <c r="B26" s="6">
        <v>1</v>
      </c>
      <c r="C26" s="6" t="s">
        <v>25</v>
      </c>
      <c r="D26" s="2">
        <v>60</v>
      </c>
      <c r="E26" s="6">
        <v>-3</v>
      </c>
    </row>
  </sheetData>
  <mergeCells count="3">
    <mergeCell ref="A1:C1"/>
    <mergeCell ref="D1:E1"/>
    <mergeCell ref="A9:E9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workbookViewId="0">
      <selection activeCell="E2" sqref="E2"/>
    </sheetView>
  </sheetViews>
  <sheetFormatPr defaultRowHeight="14.5" x14ac:dyDescent="0.35"/>
  <cols>
    <col min="1" max="1" width="19.6328125" bestFit="1" customWidth="1"/>
    <col min="4" max="4" width="15" bestFit="1" customWidth="1"/>
    <col min="5" max="5" width="19.7265625" bestFit="1" customWidth="1"/>
    <col min="6" max="6" width="10.81640625" bestFit="1" customWidth="1"/>
  </cols>
  <sheetData>
    <row r="1" spans="1:5" x14ac:dyDescent="0.35">
      <c r="A1" s="36" t="s">
        <v>0</v>
      </c>
      <c r="B1" s="36"/>
      <c r="C1" s="36"/>
      <c r="D1" s="36" t="s">
        <v>27</v>
      </c>
      <c r="E1" s="36"/>
    </row>
    <row r="2" spans="1:5" ht="16.5" x14ac:dyDescent="0.45">
      <c r="A2" s="1" t="s">
        <v>1</v>
      </c>
      <c r="B2" s="1" t="s">
        <v>2</v>
      </c>
      <c r="C2" s="1" t="s">
        <v>3</v>
      </c>
      <c r="D2" s="1" t="s">
        <v>52</v>
      </c>
      <c r="E2" s="1" t="s">
        <v>56</v>
      </c>
    </row>
    <row r="3" spans="1:5" x14ac:dyDescent="0.35">
      <c r="A3" s="2" t="s">
        <v>17</v>
      </c>
      <c r="B3" s="2">
        <v>210</v>
      </c>
      <c r="C3" s="2" t="s">
        <v>20</v>
      </c>
      <c r="D3" s="3">
        <f>B3*D16/B16</f>
        <v>231</v>
      </c>
      <c r="E3" s="3">
        <f>B3*E16/B16</f>
        <v>231</v>
      </c>
    </row>
    <row r="4" spans="1:5" x14ac:dyDescent="0.35">
      <c r="A4" s="2" t="s">
        <v>12</v>
      </c>
      <c r="B4" s="2">
        <v>230</v>
      </c>
      <c r="C4" s="2" t="s">
        <v>20</v>
      </c>
      <c r="D4" s="3">
        <f>B4*D15/B15</f>
        <v>2300</v>
      </c>
      <c r="E4" s="3">
        <f>B4*E15/B15</f>
        <v>207</v>
      </c>
    </row>
    <row r="5" spans="1:5" x14ac:dyDescent="0.35">
      <c r="A5" s="2" t="s">
        <v>13</v>
      </c>
      <c r="B5" s="2">
        <v>6</v>
      </c>
      <c r="C5" s="2" t="s">
        <v>20</v>
      </c>
      <c r="D5" s="3">
        <f>B5*D17/B17</f>
        <v>45</v>
      </c>
      <c r="E5" s="3">
        <f>B5*E17</f>
        <v>4.5</v>
      </c>
    </row>
    <row r="6" spans="1:5" x14ac:dyDescent="0.35">
      <c r="C6" s="6" t="s">
        <v>53</v>
      </c>
      <c r="D6" s="3">
        <f>SUM(D3:D5)</f>
        <v>2576</v>
      </c>
      <c r="E6" s="3">
        <f>SUM(E3:E5)</f>
        <v>442.5</v>
      </c>
    </row>
    <row r="9" spans="1:5" x14ac:dyDescent="0.35">
      <c r="A9" s="36" t="s">
        <v>10</v>
      </c>
      <c r="B9" s="36"/>
      <c r="C9" s="36"/>
      <c r="D9" s="36"/>
      <c r="E9" s="36"/>
    </row>
    <row r="10" spans="1:5" ht="16.5" x14ac:dyDescent="0.45">
      <c r="A10" s="1" t="s">
        <v>1</v>
      </c>
      <c r="B10" s="1" t="s">
        <v>2</v>
      </c>
      <c r="C10" s="1" t="s">
        <v>3</v>
      </c>
      <c r="D10" s="1" t="s">
        <v>52</v>
      </c>
      <c r="E10" s="1" t="s">
        <v>56</v>
      </c>
    </row>
    <row r="11" spans="1:5" x14ac:dyDescent="0.35">
      <c r="A11" s="2" t="s">
        <v>6</v>
      </c>
      <c r="B11" s="2">
        <v>10</v>
      </c>
      <c r="C11" s="2" t="s">
        <v>9</v>
      </c>
      <c r="D11" s="2">
        <v>50</v>
      </c>
      <c r="E11" s="2">
        <v>12</v>
      </c>
    </row>
    <row r="12" spans="1:5" x14ac:dyDescent="0.35">
      <c r="A12" s="2" t="s">
        <v>5</v>
      </c>
      <c r="B12" s="2">
        <v>1</v>
      </c>
      <c r="C12" s="2" t="s">
        <v>21</v>
      </c>
      <c r="D12" s="2">
        <v>2000</v>
      </c>
      <c r="E12" s="2">
        <v>300</v>
      </c>
    </row>
    <row r="13" spans="1:5" x14ac:dyDescent="0.35">
      <c r="A13" s="2" t="s">
        <v>7</v>
      </c>
      <c r="B13" s="2">
        <v>10</v>
      </c>
      <c r="C13" s="2" t="s">
        <v>9</v>
      </c>
      <c r="D13" s="2">
        <v>330</v>
      </c>
      <c r="E13" s="2">
        <v>40</v>
      </c>
    </row>
    <row r="14" spans="1:5" x14ac:dyDescent="0.35">
      <c r="A14" s="2" t="s">
        <v>8</v>
      </c>
      <c r="B14" s="2">
        <v>1</v>
      </c>
      <c r="C14" s="2" t="s">
        <v>9</v>
      </c>
      <c r="D14" s="2">
        <v>4</v>
      </c>
      <c r="E14" s="2">
        <v>4</v>
      </c>
    </row>
    <row r="15" spans="1:5" x14ac:dyDescent="0.35">
      <c r="A15" s="2" t="s">
        <v>12</v>
      </c>
      <c r="B15" s="2">
        <v>10</v>
      </c>
      <c r="C15" s="2" t="s">
        <v>20</v>
      </c>
      <c r="D15" s="2">
        <v>100</v>
      </c>
      <c r="E15" s="2">
        <v>9</v>
      </c>
    </row>
    <row r="16" spans="1:5" x14ac:dyDescent="0.35">
      <c r="A16" s="2" t="s">
        <v>17</v>
      </c>
      <c r="B16" s="2">
        <v>10</v>
      </c>
      <c r="C16" s="2" t="s">
        <v>20</v>
      </c>
      <c r="D16" s="2">
        <v>11</v>
      </c>
      <c r="E16" s="2">
        <v>11</v>
      </c>
    </row>
    <row r="17" spans="1:5" x14ac:dyDescent="0.35">
      <c r="A17" s="2" t="s">
        <v>13</v>
      </c>
      <c r="B17" s="2">
        <v>1</v>
      </c>
      <c r="C17" s="2" t="s">
        <v>20</v>
      </c>
      <c r="D17" s="2">
        <v>7.5</v>
      </c>
      <c r="E17" s="2">
        <v>0.75</v>
      </c>
    </row>
    <row r="18" spans="1:5" x14ac:dyDescent="0.35">
      <c r="A18" s="2" t="s">
        <v>23</v>
      </c>
      <c r="B18" s="2">
        <v>1</v>
      </c>
      <c r="C18" s="2" t="s">
        <v>22</v>
      </c>
      <c r="D18" s="2">
        <v>2600</v>
      </c>
      <c r="E18" s="2">
        <v>2200</v>
      </c>
    </row>
    <row r="19" spans="1:5" x14ac:dyDescent="0.35">
      <c r="A19" s="2" t="s">
        <v>14</v>
      </c>
      <c r="B19" s="2">
        <v>1</v>
      </c>
      <c r="C19" s="2" t="s">
        <v>24</v>
      </c>
      <c r="D19" s="2">
        <v>1100</v>
      </c>
      <c r="E19" s="2">
        <v>1000</v>
      </c>
    </row>
    <row r="20" spans="1:5" x14ac:dyDescent="0.35">
      <c r="A20" s="2" t="s">
        <v>15</v>
      </c>
      <c r="B20" s="2">
        <v>1</v>
      </c>
      <c r="C20" s="2" t="s">
        <v>25</v>
      </c>
      <c r="D20" s="2">
        <v>20</v>
      </c>
      <c r="E20" s="2">
        <v>1</v>
      </c>
    </row>
    <row r="21" spans="1:5" x14ac:dyDescent="0.35">
      <c r="A21" s="2" t="s">
        <v>16</v>
      </c>
      <c r="B21" s="2">
        <v>1</v>
      </c>
      <c r="C21" s="2" t="s">
        <v>25</v>
      </c>
      <c r="D21" s="2">
        <v>40</v>
      </c>
      <c r="E21" s="2">
        <v>5</v>
      </c>
    </row>
    <row r="22" spans="1:5" x14ac:dyDescent="0.35">
      <c r="A22" s="2" t="s">
        <v>18</v>
      </c>
      <c r="B22" s="2">
        <v>60</v>
      </c>
      <c r="C22" s="2" t="s">
        <v>19</v>
      </c>
      <c r="D22" s="2">
        <v>7200</v>
      </c>
      <c r="E22" s="2">
        <v>1080</v>
      </c>
    </row>
    <row r="23" spans="1:5" x14ac:dyDescent="0.35">
      <c r="A23" s="6" t="s">
        <v>40</v>
      </c>
      <c r="B23" s="6">
        <v>1</v>
      </c>
      <c r="C23" s="6" t="s">
        <v>25</v>
      </c>
      <c r="D23" s="2">
        <v>50</v>
      </c>
      <c r="E23" s="6">
        <v>1.5</v>
      </c>
    </row>
    <row r="24" spans="1:5" x14ac:dyDescent="0.35">
      <c r="A24" s="6" t="s">
        <v>41</v>
      </c>
      <c r="B24" s="6">
        <v>1</v>
      </c>
      <c r="C24" s="6" t="s">
        <v>25</v>
      </c>
      <c r="D24" s="2">
        <v>50</v>
      </c>
      <c r="E24" s="6">
        <v>-4</v>
      </c>
    </row>
    <row r="25" spans="1:5" x14ac:dyDescent="0.35">
      <c r="A25" s="6" t="s">
        <v>42</v>
      </c>
      <c r="B25" s="6">
        <v>1</v>
      </c>
      <c r="C25" s="6" t="s">
        <v>25</v>
      </c>
      <c r="D25" s="2">
        <v>50</v>
      </c>
      <c r="E25" s="6">
        <v>1</v>
      </c>
    </row>
    <row r="26" spans="1:5" x14ac:dyDescent="0.35">
      <c r="A26" s="6" t="s">
        <v>43</v>
      </c>
      <c r="B26" s="6">
        <v>1</v>
      </c>
      <c r="C26" s="6" t="s">
        <v>25</v>
      </c>
      <c r="D26" s="2">
        <v>60</v>
      </c>
      <c r="E26" s="6">
        <v>-3</v>
      </c>
    </row>
  </sheetData>
  <mergeCells count="3">
    <mergeCell ref="A1:C1"/>
    <mergeCell ref="D1:E1"/>
    <mergeCell ref="A9:E9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workbookViewId="0">
      <selection activeCell="E6" sqref="E6"/>
    </sheetView>
  </sheetViews>
  <sheetFormatPr defaultRowHeight="14.5" x14ac:dyDescent="0.35"/>
  <cols>
    <col min="1" max="1" width="19.6328125" bestFit="1" customWidth="1"/>
    <col min="4" max="4" width="15" bestFit="1" customWidth="1"/>
    <col min="5" max="5" width="19.7265625" bestFit="1" customWidth="1"/>
    <col min="6" max="6" width="10.81640625" bestFit="1" customWidth="1"/>
  </cols>
  <sheetData>
    <row r="1" spans="1:5" x14ac:dyDescent="0.35">
      <c r="A1" s="36" t="s">
        <v>0</v>
      </c>
      <c r="B1" s="36"/>
      <c r="C1" s="36"/>
      <c r="D1" s="36" t="s">
        <v>27</v>
      </c>
      <c r="E1" s="36"/>
    </row>
    <row r="2" spans="1:5" ht="16.5" x14ac:dyDescent="0.45">
      <c r="A2" s="1" t="s">
        <v>1</v>
      </c>
      <c r="B2" s="1" t="s">
        <v>2</v>
      </c>
      <c r="C2" s="1" t="s">
        <v>3</v>
      </c>
      <c r="D2" s="1" t="s">
        <v>52</v>
      </c>
      <c r="E2" s="1" t="s">
        <v>56</v>
      </c>
    </row>
    <row r="3" spans="1:5" x14ac:dyDescent="0.35">
      <c r="A3" s="2" t="s">
        <v>15</v>
      </c>
      <c r="B3" s="2">
        <v>12</v>
      </c>
      <c r="C3" s="2" t="s">
        <v>30</v>
      </c>
      <c r="D3" s="3">
        <f>B3*D19/B19</f>
        <v>240</v>
      </c>
      <c r="E3" s="3">
        <f>B3*E19/B19</f>
        <v>12</v>
      </c>
    </row>
    <row r="4" spans="1:5" x14ac:dyDescent="0.35">
      <c r="A4" s="2" t="s">
        <v>23</v>
      </c>
      <c r="B4" s="2">
        <v>1</v>
      </c>
      <c r="C4" s="2" t="s">
        <v>22</v>
      </c>
      <c r="D4" s="3">
        <f>D17*B4/B17</f>
        <v>2600</v>
      </c>
      <c r="E4" s="3">
        <f>E17*B4/B17</f>
        <v>2200</v>
      </c>
    </row>
    <row r="5" spans="1:5" x14ac:dyDescent="0.35">
      <c r="A5" s="2" t="s">
        <v>14</v>
      </c>
      <c r="B5" s="2">
        <v>1</v>
      </c>
      <c r="C5" s="2" t="s">
        <v>24</v>
      </c>
      <c r="D5" s="3">
        <f>D18*B5/B18</f>
        <v>1100</v>
      </c>
      <c r="E5" s="3">
        <f>E18*B5/B18</f>
        <v>1000</v>
      </c>
    </row>
    <row r="6" spans="1:5" x14ac:dyDescent="0.35">
      <c r="C6" s="6" t="s">
        <v>53</v>
      </c>
      <c r="D6" s="3">
        <f>SUM(D3:D5)</f>
        <v>3940</v>
      </c>
      <c r="E6" s="3">
        <f>SUM(E3:E5)</f>
        <v>3212</v>
      </c>
    </row>
    <row r="8" spans="1:5" x14ac:dyDescent="0.35">
      <c r="A8" s="36" t="s">
        <v>10</v>
      </c>
      <c r="B8" s="36"/>
      <c r="C8" s="36"/>
      <c r="D8" s="36"/>
      <c r="E8" s="36"/>
    </row>
    <row r="9" spans="1:5" ht="16.5" x14ac:dyDescent="0.45">
      <c r="A9" s="1" t="s">
        <v>1</v>
      </c>
      <c r="B9" s="1" t="s">
        <v>2</v>
      </c>
      <c r="C9" s="1" t="s">
        <v>3</v>
      </c>
      <c r="D9" s="1" t="s">
        <v>52</v>
      </c>
      <c r="E9" s="1" t="s">
        <v>56</v>
      </c>
    </row>
    <row r="10" spans="1:5" x14ac:dyDescent="0.35">
      <c r="A10" s="2" t="s">
        <v>6</v>
      </c>
      <c r="B10" s="2">
        <v>10</v>
      </c>
      <c r="C10" s="2" t="s">
        <v>9</v>
      </c>
      <c r="D10" s="2">
        <v>50</v>
      </c>
      <c r="E10" s="2">
        <v>12</v>
      </c>
    </row>
    <row r="11" spans="1:5" x14ac:dyDescent="0.35">
      <c r="A11" s="2" t="s">
        <v>5</v>
      </c>
      <c r="B11" s="2">
        <v>1</v>
      </c>
      <c r="C11" s="2" t="s">
        <v>21</v>
      </c>
      <c r="D11" s="2">
        <v>2000</v>
      </c>
      <c r="E11" s="2">
        <v>300</v>
      </c>
    </row>
    <row r="12" spans="1:5" x14ac:dyDescent="0.35">
      <c r="A12" s="2" t="s">
        <v>7</v>
      </c>
      <c r="B12" s="2">
        <v>10</v>
      </c>
      <c r="C12" s="2" t="s">
        <v>9</v>
      </c>
      <c r="D12" s="2">
        <v>330</v>
      </c>
      <c r="E12" s="2">
        <v>40</v>
      </c>
    </row>
    <row r="13" spans="1:5" x14ac:dyDescent="0.35">
      <c r="A13" s="2" t="s">
        <v>8</v>
      </c>
      <c r="B13" s="2">
        <v>1</v>
      </c>
      <c r="C13" s="2" t="s">
        <v>9</v>
      </c>
      <c r="D13" s="2">
        <v>4</v>
      </c>
      <c r="E13" s="2">
        <v>4</v>
      </c>
    </row>
    <row r="14" spans="1:5" x14ac:dyDescent="0.35">
      <c r="A14" s="2" t="s">
        <v>12</v>
      </c>
      <c r="B14" s="2">
        <v>10</v>
      </c>
      <c r="C14" s="2" t="s">
        <v>20</v>
      </c>
      <c r="D14" s="2">
        <v>100</v>
      </c>
      <c r="E14" s="2">
        <v>9</v>
      </c>
    </row>
    <row r="15" spans="1:5" x14ac:dyDescent="0.35">
      <c r="A15" s="2" t="s">
        <v>17</v>
      </c>
      <c r="B15" s="2">
        <v>10</v>
      </c>
      <c r="C15" s="2" t="s">
        <v>20</v>
      </c>
      <c r="D15" s="2">
        <v>11</v>
      </c>
      <c r="E15" s="2">
        <v>11</v>
      </c>
    </row>
    <row r="16" spans="1:5" x14ac:dyDescent="0.35">
      <c r="A16" s="2" t="s">
        <v>13</v>
      </c>
      <c r="B16" s="2">
        <v>1</v>
      </c>
      <c r="C16" s="2" t="s">
        <v>20</v>
      </c>
      <c r="D16" s="2">
        <v>7.5</v>
      </c>
      <c r="E16" s="2">
        <v>0.75</v>
      </c>
    </row>
    <row r="17" spans="1:5" x14ac:dyDescent="0.35">
      <c r="A17" s="2" t="s">
        <v>23</v>
      </c>
      <c r="B17" s="2">
        <v>1</v>
      </c>
      <c r="C17" s="2" t="s">
        <v>22</v>
      </c>
      <c r="D17" s="2">
        <v>2600</v>
      </c>
      <c r="E17" s="2">
        <v>2200</v>
      </c>
    </row>
    <row r="18" spans="1:5" x14ac:dyDescent="0.35">
      <c r="A18" s="2" t="s">
        <v>14</v>
      </c>
      <c r="B18" s="2">
        <v>1</v>
      </c>
      <c r="C18" s="2" t="s">
        <v>24</v>
      </c>
      <c r="D18" s="2">
        <v>1100</v>
      </c>
      <c r="E18" s="2">
        <v>1000</v>
      </c>
    </row>
    <row r="19" spans="1:5" x14ac:dyDescent="0.35">
      <c r="A19" s="2" t="s">
        <v>15</v>
      </c>
      <c r="B19" s="2">
        <v>1</v>
      </c>
      <c r="C19" s="2" t="s">
        <v>25</v>
      </c>
      <c r="D19" s="2">
        <v>20</v>
      </c>
      <c r="E19" s="2">
        <v>1</v>
      </c>
    </row>
    <row r="20" spans="1:5" x14ac:dyDescent="0.35">
      <c r="A20" s="2" t="s">
        <v>16</v>
      </c>
      <c r="B20" s="2">
        <v>1</v>
      </c>
      <c r="C20" s="2" t="s">
        <v>25</v>
      </c>
      <c r="D20" s="2">
        <v>40</v>
      </c>
      <c r="E20" s="2">
        <v>5</v>
      </c>
    </row>
    <row r="21" spans="1:5" x14ac:dyDescent="0.35">
      <c r="A21" s="2" t="s">
        <v>18</v>
      </c>
      <c r="B21" s="2">
        <v>60</v>
      </c>
      <c r="C21" s="2" t="s">
        <v>19</v>
      </c>
      <c r="D21" s="2">
        <v>7200</v>
      </c>
      <c r="E21" s="2">
        <v>1080</v>
      </c>
    </row>
    <row r="22" spans="1:5" x14ac:dyDescent="0.35">
      <c r="A22" s="6" t="s">
        <v>40</v>
      </c>
      <c r="B22" s="6">
        <v>1</v>
      </c>
      <c r="C22" s="6" t="s">
        <v>25</v>
      </c>
      <c r="D22" s="2">
        <v>50</v>
      </c>
      <c r="E22" s="6">
        <v>1.5</v>
      </c>
    </row>
    <row r="23" spans="1:5" x14ac:dyDescent="0.35">
      <c r="A23" s="6" t="s">
        <v>41</v>
      </c>
      <c r="B23" s="6">
        <v>1</v>
      </c>
      <c r="C23" s="6" t="s">
        <v>25</v>
      </c>
      <c r="D23" s="2">
        <v>50</v>
      </c>
      <c r="E23" s="6">
        <v>-4</v>
      </c>
    </row>
    <row r="24" spans="1:5" x14ac:dyDescent="0.35">
      <c r="A24" s="6" t="s">
        <v>42</v>
      </c>
      <c r="B24" s="6">
        <v>1</v>
      </c>
      <c r="C24" s="6" t="s">
        <v>25</v>
      </c>
      <c r="D24" s="2">
        <v>50</v>
      </c>
      <c r="E24" s="6">
        <v>1</v>
      </c>
    </row>
    <row r="25" spans="1:5" x14ac:dyDescent="0.35">
      <c r="A25" s="6" t="s">
        <v>43</v>
      </c>
      <c r="B25" s="6">
        <v>1</v>
      </c>
      <c r="C25" s="6" t="s">
        <v>25</v>
      </c>
      <c r="D25" s="2">
        <v>60</v>
      </c>
      <c r="E25" s="6">
        <v>-3</v>
      </c>
    </row>
  </sheetData>
  <mergeCells count="3">
    <mergeCell ref="A1:C1"/>
    <mergeCell ref="D1:E1"/>
    <mergeCell ref="A8:E8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workbookViewId="0">
      <selection activeCell="J3" sqref="J3"/>
    </sheetView>
  </sheetViews>
  <sheetFormatPr defaultRowHeight="14.5" x14ac:dyDescent="0.35"/>
  <cols>
    <col min="1" max="1" width="19.6328125" bestFit="1" customWidth="1"/>
    <col min="4" max="4" width="15" bestFit="1" customWidth="1"/>
    <col min="5" max="5" width="19.7265625" bestFit="1" customWidth="1"/>
    <col min="6" max="6" width="10.81640625" bestFit="1" customWidth="1"/>
  </cols>
  <sheetData>
    <row r="1" spans="1:5" x14ac:dyDescent="0.35">
      <c r="A1" s="36" t="s">
        <v>0</v>
      </c>
      <c r="B1" s="36"/>
      <c r="C1" s="36"/>
      <c r="D1" s="36" t="s">
        <v>27</v>
      </c>
      <c r="E1" s="36"/>
    </row>
    <row r="2" spans="1:5" ht="16.5" x14ac:dyDescent="0.45">
      <c r="A2" s="1" t="s">
        <v>1</v>
      </c>
      <c r="B2" s="1" t="s">
        <v>2</v>
      </c>
      <c r="C2" s="1" t="s">
        <v>3</v>
      </c>
      <c r="D2" s="1" t="s">
        <v>52</v>
      </c>
      <c r="E2" s="1" t="s">
        <v>56</v>
      </c>
    </row>
    <row r="3" spans="1:5" x14ac:dyDescent="0.35">
      <c r="A3" s="2" t="s">
        <v>18</v>
      </c>
      <c r="B3" s="2">
        <v>20</v>
      </c>
      <c r="C3" s="2" t="s">
        <v>19</v>
      </c>
      <c r="D3" s="3">
        <f>B3*D20/B20</f>
        <v>2400</v>
      </c>
      <c r="E3" s="3">
        <f>B3*E20/B20</f>
        <v>360</v>
      </c>
    </row>
    <row r="4" spans="1:5" x14ac:dyDescent="0.35">
      <c r="C4" s="2" t="s">
        <v>53</v>
      </c>
      <c r="D4" s="3">
        <f>SUM(D3)</f>
        <v>2400</v>
      </c>
      <c r="E4" s="3">
        <f>SUM(E3)</f>
        <v>360</v>
      </c>
    </row>
    <row r="7" spans="1:5" x14ac:dyDescent="0.35">
      <c r="A7" s="36" t="s">
        <v>10</v>
      </c>
      <c r="B7" s="36"/>
      <c r="C7" s="36"/>
      <c r="D7" s="36"/>
      <c r="E7" s="36"/>
    </row>
    <row r="8" spans="1:5" ht="16.5" x14ac:dyDescent="0.45">
      <c r="A8" s="1" t="s">
        <v>1</v>
      </c>
      <c r="B8" s="1" t="s">
        <v>2</v>
      </c>
      <c r="C8" s="1" t="s">
        <v>3</v>
      </c>
      <c r="D8" s="1" t="s">
        <v>52</v>
      </c>
      <c r="E8" s="1" t="s">
        <v>56</v>
      </c>
    </row>
    <row r="9" spans="1:5" x14ac:dyDescent="0.35">
      <c r="A9" s="2" t="s">
        <v>6</v>
      </c>
      <c r="B9" s="2">
        <v>10</v>
      </c>
      <c r="C9" s="2" t="s">
        <v>9</v>
      </c>
      <c r="D9" s="2">
        <v>50</v>
      </c>
      <c r="E9" s="2">
        <v>12</v>
      </c>
    </row>
    <row r="10" spans="1:5" x14ac:dyDescent="0.35">
      <c r="A10" s="2" t="s">
        <v>5</v>
      </c>
      <c r="B10" s="2">
        <v>1</v>
      </c>
      <c r="C10" s="2" t="s">
        <v>21</v>
      </c>
      <c r="D10" s="2">
        <v>2000</v>
      </c>
      <c r="E10" s="2">
        <v>300</v>
      </c>
    </row>
    <row r="11" spans="1:5" x14ac:dyDescent="0.35">
      <c r="A11" s="2" t="s">
        <v>7</v>
      </c>
      <c r="B11" s="2">
        <v>10</v>
      </c>
      <c r="C11" s="2" t="s">
        <v>9</v>
      </c>
      <c r="D11" s="2">
        <v>330</v>
      </c>
      <c r="E11" s="2">
        <v>40</v>
      </c>
    </row>
    <row r="12" spans="1:5" x14ac:dyDescent="0.35">
      <c r="A12" s="2" t="s">
        <v>8</v>
      </c>
      <c r="B12" s="2">
        <v>1</v>
      </c>
      <c r="C12" s="2" t="s">
        <v>9</v>
      </c>
      <c r="D12" s="2">
        <v>4</v>
      </c>
      <c r="E12" s="2">
        <v>4</v>
      </c>
    </row>
    <row r="13" spans="1:5" x14ac:dyDescent="0.35">
      <c r="A13" s="2" t="s">
        <v>12</v>
      </c>
      <c r="B13" s="2">
        <v>10</v>
      </c>
      <c r="C13" s="2" t="s">
        <v>20</v>
      </c>
      <c r="D13" s="2">
        <v>100</v>
      </c>
      <c r="E13" s="2">
        <v>9</v>
      </c>
    </row>
    <row r="14" spans="1:5" x14ac:dyDescent="0.35">
      <c r="A14" s="2" t="s">
        <v>17</v>
      </c>
      <c r="B14" s="2">
        <v>10</v>
      </c>
      <c r="C14" s="2" t="s">
        <v>20</v>
      </c>
      <c r="D14" s="2">
        <v>11</v>
      </c>
      <c r="E14" s="2">
        <v>11</v>
      </c>
    </row>
    <row r="15" spans="1:5" x14ac:dyDescent="0.35">
      <c r="A15" s="2" t="s">
        <v>13</v>
      </c>
      <c r="B15" s="2">
        <v>1</v>
      </c>
      <c r="C15" s="2" t="s">
        <v>20</v>
      </c>
      <c r="D15" s="2">
        <v>7.5</v>
      </c>
      <c r="E15" s="2">
        <v>0.75</v>
      </c>
    </row>
    <row r="16" spans="1:5" x14ac:dyDescent="0.35">
      <c r="A16" s="2" t="s">
        <v>23</v>
      </c>
      <c r="B16" s="2">
        <v>1</v>
      </c>
      <c r="C16" s="2" t="s">
        <v>22</v>
      </c>
      <c r="D16" s="2">
        <v>2600</v>
      </c>
      <c r="E16" s="2">
        <v>2200</v>
      </c>
    </row>
    <row r="17" spans="1:5" x14ac:dyDescent="0.35">
      <c r="A17" s="2" t="s">
        <v>14</v>
      </c>
      <c r="B17" s="2">
        <v>1</v>
      </c>
      <c r="C17" s="2" t="s">
        <v>24</v>
      </c>
      <c r="D17" s="2">
        <v>1100</v>
      </c>
      <c r="E17" s="2">
        <v>1000</v>
      </c>
    </row>
    <row r="18" spans="1:5" x14ac:dyDescent="0.35">
      <c r="A18" s="2" t="s">
        <v>15</v>
      </c>
      <c r="B18" s="2">
        <v>1</v>
      </c>
      <c r="C18" s="2" t="s">
        <v>25</v>
      </c>
      <c r="D18" s="2">
        <v>20</v>
      </c>
      <c r="E18" s="2">
        <v>1</v>
      </c>
    </row>
    <row r="19" spans="1:5" x14ac:dyDescent="0.35">
      <c r="A19" s="2" t="s">
        <v>16</v>
      </c>
      <c r="B19" s="2">
        <v>1</v>
      </c>
      <c r="C19" s="2" t="s">
        <v>25</v>
      </c>
      <c r="D19" s="2">
        <v>40</v>
      </c>
      <c r="E19" s="2">
        <v>5</v>
      </c>
    </row>
    <row r="20" spans="1:5" x14ac:dyDescent="0.35">
      <c r="A20" s="2" t="s">
        <v>18</v>
      </c>
      <c r="B20" s="2">
        <v>60</v>
      </c>
      <c r="C20" s="2" t="s">
        <v>19</v>
      </c>
      <c r="D20" s="2">
        <v>7200</v>
      </c>
      <c r="E20" s="2">
        <v>1080</v>
      </c>
    </row>
    <row r="21" spans="1:5" x14ac:dyDescent="0.35">
      <c r="A21" s="6" t="s">
        <v>40</v>
      </c>
      <c r="B21" s="6">
        <v>1</v>
      </c>
      <c r="C21" s="6" t="s">
        <v>25</v>
      </c>
      <c r="D21" s="2">
        <v>50</v>
      </c>
      <c r="E21" s="6">
        <v>1.5</v>
      </c>
    </row>
    <row r="22" spans="1:5" x14ac:dyDescent="0.35">
      <c r="A22" s="6" t="s">
        <v>41</v>
      </c>
      <c r="B22" s="6">
        <v>1</v>
      </c>
      <c r="C22" s="6" t="s">
        <v>25</v>
      </c>
      <c r="D22" s="2">
        <v>50</v>
      </c>
      <c r="E22" s="6">
        <v>-4</v>
      </c>
    </row>
    <row r="23" spans="1:5" x14ac:dyDescent="0.35">
      <c r="A23" s="6" t="s">
        <v>42</v>
      </c>
      <c r="B23" s="6">
        <v>1</v>
      </c>
      <c r="C23" s="6" t="s">
        <v>25</v>
      </c>
      <c r="D23" s="2">
        <v>50</v>
      </c>
      <c r="E23" s="6">
        <v>1</v>
      </c>
    </row>
    <row r="24" spans="1:5" x14ac:dyDescent="0.35">
      <c r="A24" s="6" t="s">
        <v>43</v>
      </c>
      <c r="B24" s="6">
        <v>1</v>
      </c>
      <c r="C24" s="6" t="s">
        <v>25</v>
      </c>
      <c r="D24" s="2">
        <v>60</v>
      </c>
      <c r="E24" s="6">
        <v>-3</v>
      </c>
    </row>
  </sheetData>
  <mergeCells count="3">
    <mergeCell ref="A1:C1"/>
    <mergeCell ref="D1:E1"/>
    <mergeCell ref="A7:E7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workbookViewId="0">
      <selection activeCell="C7" sqref="C7"/>
    </sheetView>
  </sheetViews>
  <sheetFormatPr defaultRowHeight="14.5" x14ac:dyDescent="0.35"/>
  <cols>
    <col min="1" max="1" width="19.6328125" bestFit="1" customWidth="1"/>
    <col min="4" max="4" width="15" bestFit="1" customWidth="1"/>
    <col min="5" max="5" width="19.7265625" bestFit="1" customWidth="1"/>
    <col min="6" max="6" width="10.81640625" bestFit="1" customWidth="1"/>
  </cols>
  <sheetData>
    <row r="1" spans="1:5" x14ac:dyDescent="0.35">
      <c r="A1" s="36" t="s">
        <v>0</v>
      </c>
      <c r="B1" s="36"/>
      <c r="C1" s="36"/>
      <c r="D1" s="36" t="s">
        <v>27</v>
      </c>
      <c r="E1" s="36"/>
    </row>
    <row r="2" spans="1:5" ht="16.5" x14ac:dyDescent="0.45">
      <c r="A2" s="1" t="s">
        <v>1</v>
      </c>
      <c r="B2" s="1" t="s">
        <v>2</v>
      </c>
      <c r="C2" s="1" t="s">
        <v>3</v>
      </c>
      <c r="D2" s="1" t="s">
        <v>52</v>
      </c>
      <c r="E2" s="1" t="s">
        <v>56</v>
      </c>
    </row>
    <row r="3" spans="1:5" x14ac:dyDescent="0.35">
      <c r="A3" s="2" t="s">
        <v>12</v>
      </c>
      <c r="B3" s="2">
        <v>800</v>
      </c>
      <c r="C3" s="2" t="s">
        <v>20</v>
      </c>
      <c r="D3" s="3">
        <f>B3*D15/B15</f>
        <v>8000</v>
      </c>
      <c r="E3" s="3">
        <f>B3*E15/B15</f>
        <v>720</v>
      </c>
    </row>
    <row r="4" spans="1:5" x14ac:dyDescent="0.35">
      <c r="A4" s="2" t="s">
        <v>6</v>
      </c>
      <c r="B4" s="2">
        <v>5</v>
      </c>
      <c r="C4" s="2" t="s">
        <v>9</v>
      </c>
      <c r="D4" s="3">
        <f>B4*D11/B11</f>
        <v>25</v>
      </c>
      <c r="E4" s="3">
        <f>B4*E11/B11</f>
        <v>6</v>
      </c>
    </row>
    <row r="5" spans="1:5" x14ac:dyDescent="0.35">
      <c r="A5" s="2" t="s">
        <v>31</v>
      </c>
      <c r="B5" s="2">
        <v>240</v>
      </c>
      <c r="C5" s="2" t="s">
        <v>9</v>
      </c>
      <c r="D5" s="3">
        <f>B5*D13/B13</f>
        <v>7920</v>
      </c>
      <c r="E5" s="3">
        <f>B5*E13/B13</f>
        <v>960</v>
      </c>
    </row>
    <row r="6" spans="1:5" x14ac:dyDescent="0.35">
      <c r="A6" s="2" t="s">
        <v>8</v>
      </c>
      <c r="B6" s="2">
        <v>5</v>
      </c>
      <c r="C6" s="2" t="s">
        <v>9</v>
      </c>
      <c r="D6" s="3">
        <f>B6*D14/B14</f>
        <v>20</v>
      </c>
      <c r="E6" s="3">
        <f>B6*E14/B14</f>
        <v>20</v>
      </c>
    </row>
    <row r="7" spans="1:5" x14ac:dyDescent="0.35">
      <c r="C7" s="6" t="s">
        <v>53</v>
      </c>
      <c r="D7" s="3">
        <f>SUM(D3:D6)</f>
        <v>15965</v>
      </c>
      <c r="E7" s="3">
        <f>SUM(E3:E6)</f>
        <v>1706</v>
      </c>
    </row>
    <row r="9" spans="1:5" x14ac:dyDescent="0.35">
      <c r="A9" s="36" t="s">
        <v>10</v>
      </c>
      <c r="B9" s="36"/>
      <c r="C9" s="36"/>
      <c r="D9" s="36"/>
      <c r="E9" s="36"/>
    </row>
    <row r="10" spans="1:5" ht="16.5" x14ac:dyDescent="0.45">
      <c r="A10" s="1" t="s">
        <v>1</v>
      </c>
      <c r="B10" s="1" t="s">
        <v>2</v>
      </c>
      <c r="C10" s="1" t="s">
        <v>3</v>
      </c>
      <c r="D10" s="1" t="s">
        <v>52</v>
      </c>
      <c r="E10" s="1" t="s">
        <v>56</v>
      </c>
    </row>
    <row r="11" spans="1:5" x14ac:dyDescent="0.35">
      <c r="A11" s="2" t="s">
        <v>6</v>
      </c>
      <c r="B11" s="2">
        <v>10</v>
      </c>
      <c r="C11" s="2" t="s">
        <v>9</v>
      </c>
      <c r="D11" s="2">
        <v>50</v>
      </c>
      <c r="E11" s="2">
        <v>12</v>
      </c>
    </row>
    <row r="12" spans="1:5" x14ac:dyDescent="0.35">
      <c r="A12" s="2" t="s">
        <v>5</v>
      </c>
      <c r="B12" s="2">
        <v>1</v>
      </c>
      <c r="C12" s="2" t="s">
        <v>21</v>
      </c>
      <c r="D12" s="2">
        <v>2000</v>
      </c>
      <c r="E12" s="2">
        <v>300</v>
      </c>
    </row>
    <row r="13" spans="1:5" x14ac:dyDescent="0.35">
      <c r="A13" s="2" t="s">
        <v>7</v>
      </c>
      <c r="B13" s="2">
        <v>10</v>
      </c>
      <c r="C13" s="2" t="s">
        <v>9</v>
      </c>
      <c r="D13" s="2">
        <v>330</v>
      </c>
      <c r="E13" s="2">
        <v>40</v>
      </c>
    </row>
    <row r="14" spans="1:5" x14ac:dyDescent="0.35">
      <c r="A14" s="2" t="s">
        <v>8</v>
      </c>
      <c r="B14" s="2">
        <v>1</v>
      </c>
      <c r="C14" s="2" t="s">
        <v>9</v>
      </c>
      <c r="D14" s="2">
        <v>4</v>
      </c>
      <c r="E14" s="2">
        <v>4</v>
      </c>
    </row>
    <row r="15" spans="1:5" x14ac:dyDescent="0.35">
      <c r="A15" s="2" t="s">
        <v>12</v>
      </c>
      <c r="B15" s="2">
        <v>10</v>
      </c>
      <c r="C15" s="2" t="s">
        <v>20</v>
      </c>
      <c r="D15" s="2">
        <v>100</v>
      </c>
      <c r="E15" s="2">
        <v>9</v>
      </c>
    </row>
    <row r="16" spans="1:5" x14ac:dyDescent="0.35">
      <c r="A16" s="2" t="s">
        <v>17</v>
      </c>
      <c r="B16" s="2">
        <v>10</v>
      </c>
      <c r="C16" s="2" t="s">
        <v>20</v>
      </c>
      <c r="D16" s="2">
        <v>11</v>
      </c>
      <c r="E16" s="2">
        <v>11</v>
      </c>
    </row>
    <row r="17" spans="1:5" x14ac:dyDescent="0.35">
      <c r="A17" s="2" t="s">
        <v>13</v>
      </c>
      <c r="B17" s="2">
        <v>1</v>
      </c>
      <c r="C17" s="2" t="s">
        <v>20</v>
      </c>
      <c r="D17" s="2">
        <v>7.5</v>
      </c>
      <c r="E17" s="2">
        <v>0.75</v>
      </c>
    </row>
    <row r="18" spans="1:5" x14ac:dyDescent="0.35">
      <c r="A18" s="2" t="s">
        <v>23</v>
      </c>
      <c r="B18" s="2">
        <v>1</v>
      </c>
      <c r="C18" s="2" t="s">
        <v>22</v>
      </c>
      <c r="D18" s="2">
        <v>2600</v>
      </c>
      <c r="E18" s="2">
        <v>2200</v>
      </c>
    </row>
    <row r="19" spans="1:5" x14ac:dyDescent="0.35">
      <c r="A19" s="2" t="s">
        <v>14</v>
      </c>
      <c r="B19" s="2">
        <v>1</v>
      </c>
      <c r="C19" s="2" t="s">
        <v>24</v>
      </c>
      <c r="D19" s="2">
        <v>1100</v>
      </c>
      <c r="E19" s="2">
        <v>1000</v>
      </c>
    </row>
    <row r="20" spans="1:5" x14ac:dyDescent="0.35">
      <c r="A20" s="2" t="s">
        <v>15</v>
      </c>
      <c r="B20" s="2">
        <v>1</v>
      </c>
      <c r="C20" s="2" t="s">
        <v>25</v>
      </c>
      <c r="D20" s="2">
        <v>20</v>
      </c>
      <c r="E20" s="2">
        <v>1</v>
      </c>
    </row>
    <row r="21" spans="1:5" x14ac:dyDescent="0.35">
      <c r="A21" s="2" t="s">
        <v>16</v>
      </c>
      <c r="B21" s="2">
        <v>1</v>
      </c>
      <c r="C21" s="2" t="s">
        <v>25</v>
      </c>
      <c r="D21" s="2">
        <v>40</v>
      </c>
      <c r="E21" s="2">
        <v>5</v>
      </c>
    </row>
    <row r="22" spans="1:5" x14ac:dyDescent="0.35">
      <c r="A22" s="2" t="s">
        <v>18</v>
      </c>
      <c r="B22" s="2">
        <v>60</v>
      </c>
      <c r="C22" s="2" t="s">
        <v>19</v>
      </c>
      <c r="D22" s="2">
        <v>7200</v>
      </c>
      <c r="E22" s="2">
        <v>1080</v>
      </c>
    </row>
    <row r="23" spans="1:5" x14ac:dyDescent="0.35">
      <c r="A23" s="6" t="s">
        <v>40</v>
      </c>
      <c r="B23" s="6">
        <v>1</v>
      </c>
      <c r="C23" s="6" t="s">
        <v>25</v>
      </c>
      <c r="D23" s="2">
        <v>50</v>
      </c>
      <c r="E23" s="6">
        <v>1.5</v>
      </c>
    </row>
    <row r="24" spans="1:5" x14ac:dyDescent="0.35">
      <c r="A24" s="6" t="s">
        <v>41</v>
      </c>
      <c r="B24" s="6">
        <v>1</v>
      </c>
      <c r="C24" s="6" t="s">
        <v>25</v>
      </c>
      <c r="D24" s="2">
        <v>50</v>
      </c>
      <c r="E24" s="6">
        <v>-4</v>
      </c>
    </row>
    <row r="25" spans="1:5" x14ac:dyDescent="0.35">
      <c r="A25" s="6" t="s">
        <v>42</v>
      </c>
      <c r="B25" s="6">
        <v>1</v>
      </c>
      <c r="C25" s="6" t="s">
        <v>25</v>
      </c>
      <c r="D25" s="2">
        <v>50</v>
      </c>
      <c r="E25" s="6">
        <v>1</v>
      </c>
    </row>
    <row r="26" spans="1:5" x14ac:dyDescent="0.35">
      <c r="A26" s="6" t="s">
        <v>43</v>
      </c>
      <c r="B26" s="6">
        <v>1</v>
      </c>
      <c r="C26" s="6" t="s">
        <v>25</v>
      </c>
      <c r="D26" s="2">
        <v>60</v>
      </c>
      <c r="E26" s="6">
        <v>-3</v>
      </c>
    </row>
  </sheetData>
  <mergeCells count="3">
    <mergeCell ref="A1:C1"/>
    <mergeCell ref="D1:E1"/>
    <mergeCell ref="A9:E9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workbookViewId="0">
      <selection activeCell="D4" sqref="D4"/>
    </sheetView>
  </sheetViews>
  <sheetFormatPr defaultRowHeight="14.5" x14ac:dyDescent="0.35"/>
  <cols>
    <col min="1" max="1" width="19.6328125" bestFit="1" customWidth="1"/>
    <col min="4" max="4" width="15" bestFit="1" customWidth="1"/>
    <col min="5" max="5" width="19.7265625" bestFit="1" customWidth="1"/>
    <col min="6" max="6" width="10.81640625" bestFit="1" customWidth="1"/>
  </cols>
  <sheetData>
    <row r="1" spans="1:5" x14ac:dyDescent="0.35">
      <c r="A1" s="36" t="s">
        <v>0</v>
      </c>
      <c r="B1" s="36"/>
      <c r="C1" s="36"/>
      <c r="D1" s="36" t="s">
        <v>27</v>
      </c>
      <c r="E1" s="36"/>
    </row>
    <row r="2" spans="1:5" ht="16.5" x14ac:dyDescent="0.45">
      <c r="A2" s="1" t="s">
        <v>1</v>
      </c>
      <c r="B2" s="1" t="s">
        <v>2</v>
      </c>
      <c r="C2" s="1" t="s">
        <v>3</v>
      </c>
      <c r="D2" s="1" t="s">
        <v>52</v>
      </c>
      <c r="E2" s="1" t="s">
        <v>56</v>
      </c>
    </row>
    <row r="3" spans="1:5" x14ac:dyDescent="0.35">
      <c r="A3" s="2" t="s">
        <v>40</v>
      </c>
      <c r="B3" s="2">
        <v>12</v>
      </c>
      <c r="C3" s="2" t="s">
        <v>30</v>
      </c>
      <c r="D3" s="3">
        <f>B3*D21/B21</f>
        <v>600</v>
      </c>
      <c r="E3" s="3">
        <f>B3*E21/B22</f>
        <v>18</v>
      </c>
    </row>
    <row r="4" spans="1:5" x14ac:dyDescent="0.35">
      <c r="A4" s="2" t="s">
        <v>41</v>
      </c>
      <c r="B4" s="2">
        <v>12</v>
      </c>
      <c r="C4" s="2" t="s">
        <v>30</v>
      </c>
      <c r="D4" s="3">
        <f>B4*D22/B22</f>
        <v>600</v>
      </c>
      <c r="E4" s="3">
        <f>B4*E22/B22</f>
        <v>-48</v>
      </c>
    </row>
    <row r="5" spans="1:5" x14ac:dyDescent="0.35">
      <c r="C5" s="7"/>
      <c r="D5" s="7"/>
      <c r="E5" s="7"/>
    </row>
    <row r="7" spans="1:5" x14ac:dyDescent="0.35">
      <c r="A7" s="36" t="s">
        <v>10</v>
      </c>
      <c r="B7" s="36"/>
      <c r="C7" s="36"/>
      <c r="D7" s="36"/>
      <c r="E7" s="36"/>
    </row>
    <row r="8" spans="1:5" ht="16.5" x14ac:dyDescent="0.45">
      <c r="A8" s="1" t="s">
        <v>1</v>
      </c>
      <c r="B8" s="1" t="s">
        <v>2</v>
      </c>
      <c r="C8" s="1" t="s">
        <v>3</v>
      </c>
      <c r="D8" s="1" t="s">
        <v>52</v>
      </c>
      <c r="E8" s="1" t="s">
        <v>56</v>
      </c>
    </row>
    <row r="9" spans="1:5" x14ac:dyDescent="0.35">
      <c r="A9" s="2" t="s">
        <v>6</v>
      </c>
      <c r="B9" s="2">
        <v>10</v>
      </c>
      <c r="C9" s="2" t="s">
        <v>9</v>
      </c>
      <c r="D9" s="2">
        <v>50</v>
      </c>
      <c r="E9" s="2">
        <v>12</v>
      </c>
    </row>
    <row r="10" spans="1:5" x14ac:dyDescent="0.35">
      <c r="A10" s="2" t="s">
        <v>5</v>
      </c>
      <c r="B10" s="2">
        <v>1</v>
      </c>
      <c r="C10" s="2" t="s">
        <v>21</v>
      </c>
      <c r="D10" s="2">
        <v>2000</v>
      </c>
      <c r="E10" s="2">
        <v>300</v>
      </c>
    </row>
    <row r="11" spans="1:5" x14ac:dyDescent="0.35">
      <c r="A11" s="2" t="s">
        <v>7</v>
      </c>
      <c r="B11" s="2">
        <v>10</v>
      </c>
      <c r="C11" s="2" t="s">
        <v>9</v>
      </c>
      <c r="D11" s="2">
        <v>330</v>
      </c>
      <c r="E11" s="2">
        <v>40</v>
      </c>
    </row>
    <row r="12" spans="1:5" x14ac:dyDescent="0.35">
      <c r="A12" s="2" t="s">
        <v>8</v>
      </c>
      <c r="B12" s="2">
        <v>1</v>
      </c>
      <c r="C12" s="2" t="s">
        <v>9</v>
      </c>
      <c r="D12" s="2">
        <v>4</v>
      </c>
      <c r="E12" s="2">
        <v>4</v>
      </c>
    </row>
    <row r="13" spans="1:5" x14ac:dyDescent="0.35">
      <c r="A13" s="2" t="s">
        <v>12</v>
      </c>
      <c r="B13" s="2">
        <v>10</v>
      </c>
      <c r="C13" s="2" t="s">
        <v>20</v>
      </c>
      <c r="D13" s="2">
        <v>100</v>
      </c>
      <c r="E13" s="2">
        <v>9</v>
      </c>
    </row>
    <row r="14" spans="1:5" x14ac:dyDescent="0.35">
      <c r="A14" s="2" t="s">
        <v>17</v>
      </c>
      <c r="B14" s="2">
        <v>10</v>
      </c>
      <c r="C14" s="2" t="s">
        <v>20</v>
      </c>
      <c r="D14" s="2">
        <v>11</v>
      </c>
      <c r="E14" s="2">
        <v>11</v>
      </c>
    </row>
    <row r="15" spans="1:5" x14ac:dyDescent="0.35">
      <c r="A15" s="2" t="s">
        <v>13</v>
      </c>
      <c r="B15" s="2">
        <v>1</v>
      </c>
      <c r="C15" s="2" t="s">
        <v>20</v>
      </c>
      <c r="D15" s="2">
        <v>7.5</v>
      </c>
      <c r="E15" s="2">
        <v>0.75</v>
      </c>
    </row>
    <row r="16" spans="1:5" x14ac:dyDescent="0.35">
      <c r="A16" s="2" t="s">
        <v>23</v>
      </c>
      <c r="B16" s="2">
        <v>1</v>
      </c>
      <c r="C16" s="2" t="s">
        <v>22</v>
      </c>
      <c r="D16" s="2">
        <v>2600</v>
      </c>
      <c r="E16" s="2">
        <v>2200</v>
      </c>
    </row>
    <row r="17" spans="1:5" x14ac:dyDescent="0.35">
      <c r="A17" s="2" t="s">
        <v>14</v>
      </c>
      <c r="B17" s="2">
        <v>1</v>
      </c>
      <c r="C17" s="2" t="s">
        <v>24</v>
      </c>
      <c r="D17" s="2">
        <v>1100</v>
      </c>
      <c r="E17" s="2">
        <v>1000</v>
      </c>
    </row>
    <row r="18" spans="1:5" x14ac:dyDescent="0.35">
      <c r="A18" s="2" t="s">
        <v>15</v>
      </c>
      <c r="B18" s="2">
        <v>1</v>
      </c>
      <c r="C18" s="2" t="s">
        <v>25</v>
      </c>
      <c r="D18" s="2">
        <v>20</v>
      </c>
      <c r="E18" s="2">
        <v>1</v>
      </c>
    </row>
    <row r="19" spans="1:5" x14ac:dyDescent="0.35">
      <c r="A19" s="2" t="s">
        <v>16</v>
      </c>
      <c r="B19" s="2">
        <v>1</v>
      </c>
      <c r="C19" s="2" t="s">
        <v>25</v>
      </c>
      <c r="D19" s="2">
        <v>40</v>
      </c>
      <c r="E19" s="2">
        <v>5</v>
      </c>
    </row>
    <row r="20" spans="1:5" x14ac:dyDescent="0.35">
      <c r="A20" s="2" t="s">
        <v>18</v>
      </c>
      <c r="B20" s="2">
        <v>60</v>
      </c>
      <c r="C20" s="2" t="s">
        <v>19</v>
      </c>
      <c r="D20" s="2">
        <v>7200</v>
      </c>
      <c r="E20" s="2">
        <v>1080</v>
      </c>
    </row>
    <row r="21" spans="1:5" x14ac:dyDescent="0.35">
      <c r="A21" s="6" t="s">
        <v>40</v>
      </c>
      <c r="B21" s="6">
        <v>1</v>
      </c>
      <c r="C21" s="6" t="s">
        <v>25</v>
      </c>
      <c r="D21" s="2">
        <v>50</v>
      </c>
      <c r="E21" s="6">
        <v>1.5</v>
      </c>
    </row>
    <row r="22" spans="1:5" x14ac:dyDescent="0.35">
      <c r="A22" s="6" t="s">
        <v>41</v>
      </c>
      <c r="B22" s="6">
        <v>1</v>
      </c>
      <c r="C22" s="6" t="s">
        <v>25</v>
      </c>
      <c r="D22" s="2">
        <v>50</v>
      </c>
      <c r="E22" s="6">
        <v>-4</v>
      </c>
    </row>
    <row r="23" spans="1:5" x14ac:dyDescent="0.35">
      <c r="A23" s="6" t="s">
        <v>42</v>
      </c>
      <c r="B23" s="6">
        <v>1</v>
      </c>
      <c r="C23" s="6" t="s">
        <v>25</v>
      </c>
      <c r="D23" s="2">
        <v>50</v>
      </c>
      <c r="E23" s="6">
        <v>1</v>
      </c>
    </row>
    <row r="24" spans="1:5" x14ac:dyDescent="0.35">
      <c r="A24" s="6" t="s">
        <v>43</v>
      </c>
      <c r="B24" s="6">
        <v>1</v>
      </c>
      <c r="C24" s="6" t="s">
        <v>25</v>
      </c>
      <c r="D24" s="2">
        <v>60</v>
      </c>
      <c r="E24" s="6">
        <v>-3</v>
      </c>
    </row>
  </sheetData>
  <mergeCells count="3">
    <mergeCell ref="A1:C1"/>
    <mergeCell ref="D1:E1"/>
    <mergeCell ref="A7:E7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Master Sheet</vt:lpstr>
      <vt:lpstr>Master Sheet Compile</vt:lpstr>
      <vt:lpstr>Group 1_Wet Ingred</vt:lpstr>
      <vt:lpstr>Group 2_Dry Ingred</vt:lpstr>
      <vt:lpstr>Group 3_Baking Mat'ls</vt:lpstr>
      <vt:lpstr>Group 4_Oven Baking</vt:lpstr>
      <vt:lpstr>Group 5_Frosting</vt:lpstr>
      <vt:lpstr>Group 6_Disposal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A Pace</dc:creator>
  <cp:lastModifiedBy>Denise Carlson</cp:lastModifiedBy>
  <dcterms:created xsi:type="dcterms:W3CDTF">2015-10-21T18:24:38Z</dcterms:created>
  <dcterms:modified xsi:type="dcterms:W3CDTF">2017-05-25T20:41:05Z</dcterms:modified>
</cp:coreProperties>
</file>