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elizabethmcelroy/Documents/NCWIT/TE/3007/"/>
    </mc:Choice>
  </mc:AlternateContent>
  <xr:revisionPtr revIDLastSave="0" documentId="13_ncr:1_{DF745346-40DF-6446-AEBF-390754885302}" xr6:coauthVersionLast="47" xr6:coauthVersionMax="47" xr10:uidLastSave="{00000000-0000-0000-0000-000000000000}"/>
  <bookViews>
    <workbookView xWindow="15160" yWindow="680" windowWidth="34780" windowHeight="22800" activeTab="3" xr2:uid="{00000000-000D-0000-FFFF-FFFF00000000}"/>
  </bookViews>
  <sheets>
    <sheet name="Coupe Production Rate" sheetId="1" r:id="rId1"/>
    <sheet name="Sedan Production Rate" sheetId="2" r:id="rId2"/>
    <sheet name="Van Production Rate" sheetId="3" r:id="rId3"/>
    <sheet name="CostProfi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fXuLWFqhszq+LzcQA/FmtbBFNWiWGNbN4hZKfs/1pwY="/>
    </ext>
  </extLst>
</workbook>
</file>

<file path=xl/calcChain.xml><?xml version="1.0" encoding="utf-8"?>
<calcChain xmlns="http://schemas.openxmlformats.org/spreadsheetml/2006/main">
  <c r="D56" i="3" l="1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F49" i="3" s="1"/>
  <c r="C49" i="3"/>
  <c r="D48" i="3"/>
  <c r="C48" i="3"/>
  <c r="D47" i="3"/>
  <c r="C47" i="3"/>
  <c r="B56" i="3"/>
  <c r="B55" i="3"/>
  <c r="B54" i="3"/>
  <c r="B53" i="3"/>
  <c r="B52" i="3"/>
  <c r="B51" i="3"/>
  <c r="B50" i="3"/>
  <c r="B49" i="3"/>
  <c r="B48" i="3"/>
  <c r="B47" i="3"/>
  <c r="A56" i="2"/>
  <c r="A55" i="2"/>
  <c r="A54" i="2"/>
  <c r="A53" i="2"/>
  <c r="A52" i="2"/>
  <c r="A51" i="2"/>
  <c r="A50" i="2"/>
  <c r="A49" i="2"/>
  <c r="C56" i="2"/>
  <c r="B56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C48" i="2"/>
  <c r="B48" i="2"/>
  <c r="C47" i="2"/>
  <c r="B47" i="2"/>
  <c r="A48" i="2"/>
  <c r="A47" i="2"/>
  <c r="B47" i="1"/>
  <c r="D56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F9" i="1"/>
  <c r="M69" i="4"/>
  <c r="H69" i="4"/>
  <c r="C69" i="4"/>
  <c r="N66" i="4"/>
  <c r="I66" i="4"/>
  <c r="D66" i="4"/>
  <c r="N65" i="4"/>
  <c r="I65" i="4"/>
  <c r="D65" i="4"/>
  <c r="N64" i="4"/>
  <c r="I64" i="4"/>
  <c r="D64" i="4"/>
  <c r="N63" i="4"/>
  <c r="I63" i="4"/>
  <c r="D63" i="4"/>
  <c r="N62" i="4"/>
  <c r="I62" i="4"/>
  <c r="D62" i="4"/>
  <c r="N61" i="4"/>
  <c r="I61" i="4"/>
  <c r="D61" i="4"/>
  <c r="M41" i="4"/>
  <c r="H41" i="4"/>
  <c r="C41" i="4"/>
  <c r="N38" i="4"/>
  <c r="I38" i="4"/>
  <c r="D38" i="4"/>
  <c r="N37" i="4"/>
  <c r="I37" i="4"/>
  <c r="D37" i="4"/>
  <c r="N36" i="4"/>
  <c r="I36" i="4"/>
  <c r="D36" i="4"/>
  <c r="N35" i="4"/>
  <c r="I35" i="4"/>
  <c r="D35" i="4"/>
  <c r="N34" i="4"/>
  <c r="I34" i="4"/>
  <c r="D34" i="4"/>
  <c r="N33" i="4"/>
  <c r="I33" i="4"/>
  <c r="D33" i="4"/>
  <c r="M13" i="4"/>
  <c r="H13" i="4"/>
  <c r="C13" i="4"/>
  <c r="N10" i="4"/>
  <c r="I10" i="4"/>
  <c r="D10" i="4"/>
  <c r="N9" i="4"/>
  <c r="I9" i="4"/>
  <c r="D9" i="4"/>
  <c r="N8" i="4"/>
  <c r="I8" i="4"/>
  <c r="D8" i="4"/>
  <c r="N7" i="4"/>
  <c r="I7" i="4"/>
  <c r="D7" i="4"/>
  <c r="N6" i="4"/>
  <c r="I6" i="4"/>
  <c r="D6" i="4"/>
  <c r="N5" i="4"/>
  <c r="I5" i="4"/>
  <c r="D5" i="4"/>
  <c r="S35" i="3"/>
  <c r="R35" i="3"/>
  <c r="Q35" i="3"/>
  <c r="U35" i="3" s="1"/>
  <c r="M35" i="3"/>
  <c r="L35" i="3"/>
  <c r="N35" i="3" s="1"/>
  <c r="K35" i="3"/>
  <c r="J35" i="3"/>
  <c r="E35" i="3"/>
  <c r="D35" i="3"/>
  <c r="C35" i="3"/>
  <c r="F35" i="3" s="1"/>
  <c r="U34" i="3"/>
  <c r="T34" i="3"/>
  <c r="N34" i="3"/>
  <c r="M34" i="3"/>
  <c r="G34" i="3"/>
  <c r="F34" i="3"/>
  <c r="U33" i="3"/>
  <c r="T33" i="3"/>
  <c r="N33" i="3"/>
  <c r="M33" i="3"/>
  <c r="G33" i="3"/>
  <c r="F33" i="3"/>
  <c r="U32" i="3"/>
  <c r="T32" i="3"/>
  <c r="N32" i="3"/>
  <c r="M32" i="3"/>
  <c r="G32" i="3"/>
  <c r="F32" i="3"/>
  <c r="U31" i="3"/>
  <c r="T31" i="3"/>
  <c r="N31" i="3"/>
  <c r="M31" i="3"/>
  <c r="G31" i="3"/>
  <c r="F31" i="3"/>
  <c r="U30" i="3"/>
  <c r="T30" i="3"/>
  <c r="N30" i="3"/>
  <c r="M30" i="3"/>
  <c r="G30" i="3"/>
  <c r="F30" i="3"/>
  <c r="U29" i="3"/>
  <c r="T29" i="3"/>
  <c r="N29" i="3"/>
  <c r="M29" i="3"/>
  <c r="G29" i="3"/>
  <c r="F29" i="3"/>
  <c r="U28" i="3"/>
  <c r="T28" i="3"/>
  <c r="N28" i="3"/>
  <c r="M28" i="3"/>
  <c r="G28" i="3"/>
  <c r="F28" i="3"/>
  <c r="U27" i="3"/>
  <c r="T27" i="3"/>
  <c r="N27" i="3"/>
  <c r="M27" i="3"/>
  <c r="G27" i="3"/>
  <c r="F27" i="3"/>
  <c r="U26" i="3"/>
  <c r="T26" i="3"/>
  <c r="N26" i="3"/>
  <c r="M26" i="3"/>
  <c r="G26" i="3"/>
  <c r="F26" i="3"/>
  <c r="U25" i="3"/>
  <c r="T25" i="3"/>
  <c r="N25" i="3"/>
  <c r="M25" i="3"/>
  <c r="G25" i="3"/>
  <c r="F25" i="3"/>
  <c r="S19" i="3"/>
  <c r="R19" i="3"/>
  <c r="Q19" i="3"/>
  <c r="L19" i="3"/>
  <c r="K19" i="3"/>
  <c r="J19" i="3"/>
  <c r="N19" i="3" s="1"/>
  <c r="G19" i="3"/>
  <c r="F19" i="3"/>
  <c r="E19" i="3"/>
  <c r="D19" i="3"/>
  <c r="C19" i="3"/>
  <c r="U18" i="3"/>
  <c r="T18" i="3"/>
  <c r="N18" i="3"/>
  <c r="M18" i="3"/>
  <c r="G18" i="3"/>
  <c r="F18" i="3"/>
  <c r="U17" i="3"/>
  <c r="T17" i="3"/>
  <c r="N17" i="3"/>
  <c r="M17" i="3"/>
  <c r="G17" i="3"/>
  <c r="F17" i="3"/>
  <c r="U16" i="3"/>
  <c r="T16" i="3"/>
  <c r="N16" i="3"/>
  <c r="M16" i="3"/>
  <c r="G16" i="3"/>
  <c r="F16" i="3"/>
  <c r="U15" i="3"/>
  <c r="T15" i="3"/>
  <c r="N15" i="3"/>
  <c r="M15" i="3"/>
  <c r="G15" i="3"/>
  <c r="F15" i="3"/>
  <c r="U14" i="3"/>
  <c r="T14" i="3"/>
  <c r="N14" i="3"/>
  <c r="M14" i="3"/>
  <c r="G14" i="3"/>
  <c r="F14" i="3"/>
  <c r="U13" i="3"/>
  <c r="T13" i="3"/>
  <c r="N13" i="3"/>
  <c r="M13" i="3"/>
  <c r="G13" i="3"/>
  <c r="F13" i="3"/>
  <c r="U12" i="3"/>
  <c r="T12" i="3"/>
  <c r="N12" i="3"/>
  <c r="M12" i="3"/>
  <c r="G12" i="3"/>
  <c r="F12" i="3"/>
  <c r="U11" i="3"/>
  <c r="T11" i="3"/>
  <c r="N11" i="3"/>
  <c r="M11" i="3"/>
  <c r="G11" i="3"/>
  <c r="F11" i="3"/>
  <c r="U10" i="3"/>
  <c r="T10" i="3"/>
  <c r="N10" i="3"/>
  <c r="M10" i="3"/>
  <c r="G10" i="3"/>
  <c r="F10" i="3"/>
  <c r="U9" i="3"/>
  <c r="T9" i="3"/>
  <c r="N9" i="3"/>
  <c r="M9" i="3"/>
  <c r="G9" i="3"/>
  <c r="F9" i="3"/>
  <c r="S35" i="2"/>
  <c r="R35" i="2"/>
  <c r="Q35" i="2"/>
  <c r="U35" i="2" s="1"/>
  <c r="L35" i="2"/>
  <c r="K35" i="2"/>
  <c r="J35" i="2"/>
  <c r="M35" i="2" s="1"/>
  <c r="E35" i="2"/>
  <c r="D35" i="2"/>
  <c r="C35" i="2"/>
  <c r="G35" i="2" s="1"/>
  <c r="U34" i="2"/>
  <c r="T34" i="2"/>
  <c r="N34" i="2"/>
  <c r="M34" i="2"/>
  <c r="G34" i="2"/>
  <c r="F34" i="2"/>
  <c r="U33" i="2"/>
  <c r="T33" i="2"/>
  <c r="N33" i="2"/>
  <c r="M33" i="2"/>
  <c r="G33" i="2"/>
  <c r="F33" i="2"/>
  <c r="U32" i="2"/>
  <c r="T32" i="2"/>
  <c r="N32" i="2"/>
  <c r="M32" i="2"/>
  <c r="G32" i="2"/>
  <c r="F32" i="2"/>
  <c r="U31" i="2"/>
  <c r="T31" i="2"/>
  <c r="N31" i="2"/>
  <c r="M31" i="2"/>
  <c r="G31" i="2"/>
  <c r="F31" i="2"/>
  <c r="U30" i="2"/>
  <c r="T30" i="2"/>
  <c r="N30" i="2"/>
  <c r="M30" i="2"/>
  <c r="G30" i="2"/>
  <c r="F30" i="2"/>
  <c r="U29" i="2"/>
  <c r="T29" i="2"/>
  <c r="N29" i="2"/>
  <c r="M29" i="2"/>
  <c r="G29" i="2"/>
  <c r="F29" i="2"/>
  <c r="U28" i="2"/>
  <c r="T28" i="2"/>
  <c r="N28" i="2"/>
  <c r="M28" i="2"/>
  <c r="G28" i="2"/>
  <c r="F28" i="2"/>
  <c r="U27" i="2"/>
  <c r="T27" i="2"/>
  <c r="N27" i="2"/>
  <c r="M27" i="2"/>
  <c r="G27" i="2"/>
  <c r="F27" i="2"/>
  <c r="U26" i="2"/>
  <c r="T26" i="2"/>
  <c r="N26" i="2"/>
  <c r="M26" i="2"/>
  <c r="G26" i="2"/>
  <c r="F26" i="2"/>
  <c r="U25" i="2"/>
  <c r="T25" i="2"/>
  <c r="N25" i="2"/>
  <c r="M25" i="2"/>
  <c r="G25" i="2"/>
  <c r="F25" i="2"/>
  <c r="S19" i="2"/>
  <c r="R19" i="2"/>
  <c r="Q19" i="2"/>
  <c r="L19" i="2"/>
  <c r="K19" i="2"/>
  <c r="J19" i="2"/>
  <c r="N19" i="2" s="1"/>
  <c r="E19" i="2"/>
  <c r="D19" i="2"/>
  <c r="C19" i="2"/>
  <c r="G19" i="2" s="1"/>
  <c r="U18" i="2"/>
  <c r="T18" i="2"/>
  <c r="N18" i="2"/>
  <c r="M18" i="2"/>
  <c r="G18" i="2"/>
  <c r="F18" i="2"/>
  <c r="U17" i="2"/>
  <c r="T17" i="2"/>
  <c r="N17" i="2"/>
  <c r="M17" i="2"/>
  <c r="G17" i="2"/>
  <c r="F17" i="2"/>
  <c r="U16" i="2"/>
  <c r="T16" i="2"/>
  <c r="N16" i="2"/>
  <c r="M16" i="2"/>
  <c r="G16" i="2"/>
  <c r="F16" i="2"/>
  <c r="U15" i="2"/>
  <c r="T15" i="2"/>
  <c r="N15" i="2"/>
  <c r="M15" i="2"/>
  <c r="G15" i="2"/>
  <c r="F15" i="2"/>
  <c r="U14" i="2"/>
  <c r="T14" i="2"/>
  <c r="N14" i="2"/>
  <c r="M14" i="2"/>
  <c r="G14" i="2"/>
  <c r="F14" i="2"/>
  <c r="U13" i="2"/>
  <c r="T13" i="2"/>
  <c r="N13" i="2"/>
  <c r="M13" i="2"/>
  <c r="G13" i="2"/>
  <c r="F13" i="2"/>
  <c r="U12" i="2"/>
  <c r="T12" i="2"/>
  <c r="N12" i="2"/>
  <c r="M12" i="2"/>
  <c r="G12" i="2"/>
  <c r="F12" i="2"/>
  <c r="U11" i="2"/>
  <c r="T11" i="2"/>
  <c r="N11" i="2"/>
  <c r="M11" i="2"/>
  <c r="G11" i="2"/>
  <c r="F11" i="2"/>
  <c r="U10" i="2"/>
  <c r="T10" i="2"/>
  <c r="N10" i="2"/>
  <c r="M10" i="2"/>
  <c r="G10" i="2"/>
  <c r="F10" i="2"/>
  <c r="U9" i="2"/>
  <c r="T9" i="2"/>
  <c r="N9" i="2"/>
  <c r="M9" i="2"/>
  <c r="G9" i="2"/>
  <c r="F9" i="2"/>
  <c r="S36" i="1"/>
  <c r="R36" i="1"/>
  <c r="Q36" i="1"/>
  <c r="L36" i="1"/>
  <c r="K36" i="1"/>
  <c r="J36" i="1"/>
  <c r="E36" i="1"/>
  <c r="D36" i="1"/>
  <c r="C36" i="1"/>
  <c r="U35" i="1"/>
  <c r="T35" i="1"/>
  <c r="N35" i="1"/>
  <c r="M35" i="1"/>
  <c r="G35" i="1"/>
  <c r="F35" i="1"/>
  <c r="U34" i="1"/>
  <c r="T34" i="1"/>
  <c r="N34" i="1"/>
  <c r="M34" i="1"/>
  <c r="G34" i="1"/>
  <c r="F34" i="1"/>
  <c r="U33" i="1"/>
  <c r="T33" i="1"/>
  <c r="N33" i="1"/>
  <c r="M33" i="1"/>
  <c r="G33" i="1"/>
  <c r="F33" i="1"/>
  <c r="U32" i="1"/>
  <c r="T32" i="1"/>
  <c r="N32" i="1"/>
  <c r="M32" i="1"/>
  <c r="G32" i="1"/>
  <c r="F32" i="1"/>
  <c r="U31" i="1"/>
  <c r="T31" i="1"/>
  <c r="N31" i="1"/>
  <c r="M31" i="1"/>
  <c r="G31" i="1"/>
  <c r="F31" i="1"/>
  <c r="U30" i="1"/>
  <c r="T30" i="1"/>
  <c r="N30" i="1"/>
  <c r="M30" i="1"/>
  <c r="G30" i="1"/>
  <c r="F30" i="1"/>
  <c r="U29" i="1"/>
  <c r="T29" i="1"/>
  <c r="N29" i="1"/>
  <c r="M29" i="1"/>
  <c r="G29" i="1"/>
  <c r="F29" i="1"/>
  <c r="U28" i="1"/>
  <c r="T28" i="1"/>
  <c r="N28" i="1"/>
  <c r="M28" i="1"/>
  <c r="G28" i="1"/>
  <c r="F28" i="1"/>
  <c r="U27" i="1"/>
  <c r="T27" i="1"/>
  <c r="N27" i="1"/>
  <c r="M27" i="1"/>
  <c r="G27" i="1"/>
  <c r="F27" i="1"/>
  <c r="U26" i="1"/>
  <c r="T26" i="1"/>
  <c r="N26" i="1"/>
  <c r="M26" i="1"/>
  <c r="G26" i="1"/>
  <c r="F26" i="1"/>
  <c r="S19" i="1"/>
  <c r="R19" i="1"/>
  <c r="Q19" i="1"/>
  <c r="L19" i="1"/>
  <c r="K19" i="1"/>
  <c r="J19" i="1"/>
  <c r="E19" i="1"/>
  <c r="D19" i="1"/>
  <c r="C19" i="1"/>
  <c r="U18" i="1"/>
  <c r="T18" i="1"/>
  <c r="N18" i="1"/>
  <c r="M18" i="1"/>
  <c r="G18" i="1"/>
  <c r="F18" i="1"/>
  <c r="U17" i="1"/>
  <c r="T17" i="1"/>
  <c r="N17" i="1"/>
  <c r="M17" i="1"/>
  <c r="G17" i="1"/>
  <c r="F17" i="1"/>
  <c r="U16" i="1"/>
  <c r="T16" i="1"/>
  <c r="N16" i="1"/>
  <c r="M16" i="1"/>
  <c r="G16" i="1"/>
  <c r="F16" i="1"/>
  <c r="U15" i="1"/>
  <c r="T15" i="1"/>
  <c r="N15" i="1"/>
  <c r="M15" i="1"/>
  <c r="G15" i="1"/>
  <c r="F15" i="1"/>
  <c r="U14" i="1"/>
  <c r="T14" i="1"/>
  <c r="N14" i="1"/>
  <c r="M14" i="1"/>
  <c r="G14" i="1"/>
  <c r="F14" i="1"/>
  <c r="U13" i="1"/>
  <c r="T13" i="1"/>
  <c r="N13" i="1"/>
  <c r="M13" i="1"/>
  <c r="G13" i="1"/>
  <c r="F13" i="1"/>
  <c r="U12" i="1"/>
  <c r="T12" i="1"/>
  <c r="N12" i="1"/>
  <c r="M12" i="1"/>
  <c r="G12" i="1"/>
  <c r="F12" i="1"/>
  <c r="U11" i="1"/>
  <c r="T11" i="1"/>
  <c r="N11" i="1"/>
  <c r="M11" i="1"/>
  <c r="G11" i="1"/>
  <c r="F11" i="1"/>
  <c r="U10" i="1"/>
  <c r="T10" i="1"/>
  <c r="N10" i="1"/>
  <c r="M10" i="1"/>
  <c r="G10" i="1"/>
  <c r="F10" i="1"/>
  <c r="U9" i="1"/>
  <c r="T9" i="1"/>
  <c r="N9" i="1"/>
  <c r="M9" i="1"/>
  <c r="G9" i="1"/>
  <c r="N36" i="1" l="1"/>
  <c r="G19" i="1"/>
  <c r="F19" i="2"/>
  <c r="U19" i="3"/>
  <c r="B57" i="3"/>
  <c r="D57" i="3"/>
  <c r="C57" i="3"/>
  <c r="C57" i="1"/>
  <c r="F48" i="3"/>
  <c r="T35" i="2"/>
  <c r="U19" i="2"/>
  <c r="M19" i="2"/>
  <c r="C46" i="4"/>
  <c r="C47" i="4" s="1"/>
  <c r="C49" i="4" s="1"/>
  <c r="C53" i="4" s="1"/>
  <c r="S7" i="4" s="1"/>
  <c r="B57" i="2"/>
  <c r="C57" i="2"/>
  <c r="D57" i="1"/>
  <c r="F47" i="3"/>
  <c r="A57" i="2"/>
  <c r="E48" i="2"/>
  <c r="E49" i="2"/>
  <c r="E47" i="2"/>
  <c r="E57" i="2" s="1"/>
  <c r="T36" i="1"/>
  <c r="U19" i="1"/>
  <c r="T19" i="1"/>
  <c r="G36" i="1"/>
  <c r="F36" i="1"/>
  <c r="M19" i="1"/>
  <c r="N19" i="1"/>
  <c r="U36" i="1"/>
  <c r="F47" i="1"/>
  <c r="F49" i="1"/>
  <c r="F48" i="1"/>
  <c r="B57" i="1"/>
  <c r="N35" i="2"/>
  <c r="G35" i="3"/>
  <c r="T19" i="2"/>
  <c r="M19" i="3"/>
  <c r="T35" i="3"/>
  <c r="M46" i="4"/>
  <c r="M47" i="4" s="1"/>
  <c r="M49" i="4" s="1"/>
  <c r="M53" i="4" s="1"/>
  <c r="S17" i="4" s="1"/>
  <c r="F19" i="1"/>
  <c r="M36" i="1"/>
  <c r="F35" i="2"/>
  <c r="C74" i="4"/>
  <c r="C75" i="4" s="1"/>
  <c r="C77" i="4" s="1"/>
  <c r="C81" i="4" s="1"/>
  <c r="S8" i="4" s="1"/>
  <c r="T19" i="3"/>
  <c r="H74" i="4" l="1"/>
  <c r="H75" i="4" s="1"/>
  <c r="H77" i="4" s="1"/>
  <c r="H81" i="4" s="1"/>
  <c r="S13" i="4" s="1"/>
  <c r="F57" i="3"/>
  <c r="M74" i="4"/>
  <c r="M75" i="4" s="1"/>
  <c r="M77" i="4" s="1"/>
  <c r="M81" i="4" s="1"/>
  <c r="S18" i="4" s="1"/>
  <c r="H46" i="4"/>
  <c r="H47" i="4" s="1"/>
  <c r="H49" i="4" s="1"/>
  <c r="H53" i="4" s="1"/>
  <c r="S12" i="4" s="1"/>
  <c r="M18" i="4"/>
  <c r="M19" i="4" s="1"/>
  <c r="M21" i="4" s="1"/>
  <c r="M25" i="4" s="1"/>
  <c r="S16" i="4" s="1"/>
  <c r="C18" i="4"/>
  <c r="C19" i="4" s="1"/>
  <c r="C21" i="4" s="1"/>
  <c r="C25" i="4" s="1"/>
  <c r="S6" i="4" s="1"/>
  <c r="H18" i="4"/>
  <c r="H19" i="4" s="1"/>
  <c r="H21" i="4" s="1"/>
  <c r="H25" i="4" s="1"/>
  <c r="S11" i="4" s="1"/>
  <c r="F57" i="1"/>
</calcChain>
</file>

<file path=xl/sharedStrings.xml><?xml version="1.0" encoding="utf-8"?>
<sst xmlns="http://schemas.openxmlformats.org/spreadsheetml/2006/main" count="465" uniqueCount="65">
  <si>
    <t xml:space="preserve">                   Production Rate for "COUPE"</t>
  </si>
  <si>
    <t>*Enter lapse time for manufactured Coupe</t>
  </si>
  <si>
    <t>COUPE</t>
  </si>
  <si>
    <t>Station 1</t>
  </si>
  <si>
    <t>Station 2</t>
  </si>
  <si>
    <t>Station 3</t>
  </si>
  <si>
    <t>Enter Lapse Time in Seconds</t>
  </si>
  <si>
    <t>Car #</t>
  </si>
  <si>
    <t xml:space="preserve">Initial </t>
  </si>
  <si>
    <t>1st Revision</t>
  </si>
  <si>
    <t>2nd Revision</t>
  </si>
  <si>
    <t>Efficiency Change     Initial     1st Revision</t>
  </si>
  <si>
    <t>Efficiency Change  (Initial - 2nd Revision)</t>
  </si>
  <si>
    <t>Station 4</t>
  </si>
  <si>
    <t>Station 5</t>
  </si>
  <si>
    <t>Station 6</t>
  </si>
  <si>
    <t>Number of Cars Built</t>
  </si>
  <si>
    <t xml:space="preserve">intial </t>
  </si>
  <si>
    <t>1st revision</t>
  </si>
  <si>
    <t>2nd revision</t>
  </si>
  <si>
    <t>Total</t>
  </si>
  <si>
    <t xml:space="preserve">                   Production Rate for "SEDAN"</t>
  </si>
  <si>
    <t>*Enter lapse time for manufactured Sedan</t>
  </si>
  <si>
    <t>SEDAN</t>
  </si>
  <si>
    <t>Production Rate for "VAN"</t>
  </si>
  <si>
    <t>*Enter lapse time for manufactured Van</t>
  </si>
  <si>
    <t>VAN</t>
  </si>
  <si>
    <t>Coupe</t>
  </si>
  <si>
    <t>Initial Test Run</t>
  </si>
  <si>
    <t>1st Revision (Round 2)</t>
  </si>
  <si>
    <t>2nd Revision (Round 3)</t>
  </si>
  <si>
    <t>Labor Data  by Station</t>
  </si>
  <si>
    <t>Station</t>
  </si>
  <si>
    <t>Employees per Station</t>
  </si>
  <si>
    <t>Employee Work Time, per Station</t>
  </si>
  <si>
    <t>Overall Profit Totals Initial</t>
  </si>
  <si>
    <t>Coupe Profit</t>
  </si>
  <si>
    <t>Sedan Profit</t>
  </si>
  <si>
    <t>Van Profit</t>
  </si>
  <si>
    <t>Overall Profit Totals 1st Revision (Round 2)</t>
  </si>
  <si>
    <t>Quality Station</t>
  </si>
  <si>
    <t>Supply Station</t>
  </si>
  <si>
    <t>Total Employees</t>
  </si>
  <si>
    <t>Round 2 Test Run</t>
  </si>
  <si>
    <t>Round 3 Test Run</t>
  </si>
  <si>
    <t>Overall Profit Totals 2nd Revision       (Round 3)</t>
  </si>
  <si>
    <t xml:space="preserve">Total Costs Labor and Raw Materials </t>
  </si>
  <si>
    <t>Total Costs per Car</t>
  </si>
  <si>
    <t xml:space="preserve">Labor Pay Rate </t>
  </si>
  <si>
    <t>Total Labor Cost</t>
  </si>
  <si>
    <t>Labor Cost per Car</t>
  </si>
  <si>
    <t>Raw Material Cost per Car</t>
  </si>
  <si>
    <t>Total Cost Per Car</t>
  </si>
  <si>
    <t>Overall Profitability</t>
  </si>
  <si>
    <t>Sales/Profit/per Car</t>
  </si>
  <si>
    <t>Sale Price of Car</t>
  </si>
  <si>
    <t xml:space="preserve">Profit per Car </t>
  </si>
  <si>
    <t>Sedan</t>
  </si>
  <si>
    <t>Labor Data       by Station</t>
  </si>
  <si>
    <t>Van</t>
  </si>
  <si>
    <t xml:space="preserve">Average </t>
  </si>
  <si>
    <t>Average Work Time at Each Station</t>
  </si>
  <si>
    <t>SEDAN                                                                         Total Comlpetion Time Per Car</t>
  </si>
  <si>
    <t>VAN                                                                           Total Completion Time per Car</t>
  </si>
  <si>
    <t>COUPE                                                                         Total Time to Complete Each Car  (Seconds)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</si>
</sst>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23" x14ac:knownFonts="1">
    <font>
      <sz val="10"/>
      <color rgb="FF000000"/>
      <name val="Arial"/>
      <scheme val="minor"/>
    </font>
    <font>
      <sz val="11"/>
      <color theme="1"/>
      <name val="Arial"/>
      <family val="2"/>
    </font>
    <font>
      <b/>
      <sz val="25"/>
      <color theme="1"/>
      <name val="Open Sans"/>
    </font>
    <font>
      <sz val="10"/>
      <name val="Arial"/>
      <family val="2"/>
    </font>
    <font>
      <b/>
      <sz val="8"/>
      <color theme="1"/>
      <name val="Open Sans"/>
    </font>
    <font>
      <b/>
      <sz val="13"/>
      <color theme="1"/>
      <name val="Open Sans"/>
    </font>
    <font>
      <b/>
      <sz val="15"/>
      <color theme="1"/>
      <name val="Open Sans"/>
    </font>
    <font>
      <b/>
      <sz val="11"/>
      <color theme="1"/>
      <name val="Calibri"/>
      <family val="2"/>
    </font>
    <font>
      <b/>
      <sz val="9"/>
      <color theme="1"/>
      <name val="Open Sans"/>
    </font>
    <font>
      <sz val="11"/>
      <color theme="1"/>
      <name val="Calibri"/>
      <family val="2"/>
    </font>
    <font>
      <b/>
      <sz val="11"/>
      <color theme="1"/>
      <name val="Open Sans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Open Sans"/>
    </font>
    <font>
      <b/>
      <sz val="10"/>
      <color theme="1"/>
      <name val="Open Sans"/>
    </font>
    <font>
      <b/>
      <sz val="11"/>
      <color theme="1"/>
      <name val="Arial"/>
      <family val="2"/>
    </font>
    <font>
      <sz val="11"/>
      <color theme="1"/>
      <name val="Open Sans"/>
    </font>
    <font>
      <sz val="10"/>
      <color theme="1"/>
      <name val="Open Sans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C8F0F5"/>
        <bgColor rgb="FFC8F0F5"/>
      </patternFill>
    </fill>
    <fill>
      <patternFill patternType="solid">
        <fgColor rgb="FF04D4F0"/>
        <bgColor rgb="FF04D4F0"/>
      </patternFill>
    </fill>
    <fill>
      <patternFill patternType="solid">
        <fgColor rgb="FFFFFFFF"/>
        <bgColor rgb="FFFFFFFF"/>
      </patternFill>
    </fill>
    <fill>
      <patternFill patternType="solid">
        <fgColor rgb="FF77ECFC"/>
        <bgColor rgb="FF77ECFC"/>
      </patternFill>
    </fill>
    <fill>
      <patternFill patternType="solid">
        <fgColor rgb="FFFCF9E7"/>
        <bgColor rgb="FFFCF9E7"/>
      </patternFill>
    </fill>
    <fill>
      <patternFill patternType="solid">
        <fgColor rgb="FFA3DFD9"/>
        <bgColor rgb="FFA3DFD9"/>
      </patternFill>
    </fill>
    <fill>
      <patternFill patternType="solid">
        <fgColor rgb="FFD4F5F2"/>
        <bgColor rgb="FFD4F5F2"/>
      </patternFill>
    </fill>
    <fill>
      <patternFill patternType="solid">
        <fgColor rgb="FFF3F3F3"/>
        <bgColor rgb="FFF3F3F3"/>
      </patternFill>
    </fill>
    <fill>
      <patternFill patternType="solid">
        <fgColor rgb="FF000000"/>
        <bgColor rgb="FF000000"/>
      </patternFill>
    </fill>
    <fill>
      <patternFill patternType="solid">
        <fgColor rgb="FFF5E6CF"/>
        <bgColor rgb="FFF5E6CF"/>
      </patternFill>
    </fill>
    <fill>
      <patternFill patternType="solid">
        <fgColor rgb="FF92FEFC"/>
        <bgColor rgb="FF92FEFC"/>
      </patternFill>
    </fill>
    <fill>
      <patternFill patternType="solid">
        <fgColor theme="0"/>
        <bgColor theme="0"/>
      </patternFill>
    </fill>
    <fill>
      <patternFill patternType="solid">
        <fgColor rgb="FFF7C9B6"/>
        <bgColor rgb="FFF7C9B6"/>
      </patternFill>
    </fill>
    <fill>
      <patternFill patternType="solid">
        <fgColor rgb="FFB6EFCF"/>
        <bgColor rgb="FFB6EFCF"/>
      </patternFill>
    </fill>
    <fill>
      <patternFill patternType="solid">
        <fgColor rgb="FFF9DAAC"/>
        <bgColor rgb="FFF9DAAC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theme="6" tint="0.39997558519241921"/>
        <bgColor rgb="FFF3F3F3"/>
      </patternFill>
    </fill>
    <fill>
      <patternFill patternType="solid">
        <fgColor theme="0" tint="-0.14999847407452621"/>
        <bgColor rgb="FFC8F0F5"/>
      </patternFill>
    </fill>
    <fill>
      <patternFill patternType="solid">
        <fgColor theme="0" tint="-0.14999847407452621"/>
        <bgColor rgb="FFECECEB"/>
      </patternFill>
    </fill>
    <fill>
      <patternFill patternType="solid">
        <fgColor theme="6" tint="0.79998168889431442"/>
        <bgColor rgb="FFECECEB"/>
      </patternFill>
    </fill>
    <fill>
      <patternFill patternType="solid">
        <fgColor theme="6" tint="0.79998168889431442"/>
        <bgColor rgb="FFFCF9E7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rgb="FFC8F0F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CECEB"/>
      </patternFill>
    </fill>
    <fill>
      <patternFill patternType="solid">
        <fgColor theme="0" tint="-0.14999847407452621"/>
        <bgColor rgb="FFF7C9B6"/>
      </patternFill>
    </fill>
    <fill>
      <patternFill patternType="solid">
        <fgColor theme="0" tint="-0.14999847407452621"/>
        <bgColor rgb="FFB6EFCF"/>
      </patternFill>
    </fill>
  </fills>
  <borders count="11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33">
    <xf numFmtId="0" fontId="0" fillId="0" borderId="0" xfId="0"/>
    <xf numFmtId="164" fontId="1" fillId="0" borderId="0" xfId="0" applyNumberFormat="1" applyFont="1" applyAlignment="1">
      <alignment vertical="top"/>
    </xf>
    <xf numFmtId="164" fontId="5" fillId="7" borderId="17" xfId="0" applyNumberFormat="1" applyFont="1" applyFill="1" applyBorder="1" applyAlignment="1">
      <alignment horizontal="center"/>
    </xf>
    <xf numFmtId="164" fontId="8" fillId="3" borderId="18" xfId="0" applyNumberFormat="1" applyFont="1" applyFill="1" applyBorder="1" applyAlignment="1">
      <alignment horizontal="center" wrapText="1"/>
    </xf>
    <xf numFmtId="164" fontId="8" fillId="3" borderId="19" xfId="0" applyNumberFormat="1" applyFont="1" applyFill="1" applyBorder="1" applyAlignment="1">
      <alignment horizontal="center" wrapText="1"/>
    </xf>
    <xf numFmtId="164" fontId="8" fillId="3" borderId="20" xfId="0" applyNumberFormat="1" applyFont="1" applyFill="1" applyBorder="1" applyAlignment="1">
      <alignment horizontal="center" wrapText="1"/>
    </xf>
    <xf numFmtId="164" fontId="8" fillId="7" borderId="19" xfId="0" applyNumberFormat="1" applyFont="1" applyFill="1" applyBorder="1" applyAlignment="1">
      <alignment horizontal="center" wrapText="1"/>
    </xf>
    <xf numFmtId="2" fontId="8" fillId="7" borderId="21" xfId="0" applyNumberFormat="1" applyFont="1" applyFill="1" applyBorder="1" applyAlignment="1">
      <alignment horizontal="center" wrapText="1"/>
    </xf>
    <xf numFmtId="164" fontId="5" fillId="8" borderId="22" xfId="0" applyNumberFormat="1" applyFont="1" applyFill="1" applyBorder="1" applyAlignment="1">
      <alignment horizontal="center"/>
    </xf>
    <xf numFmtId="164" fontId="8" fillId="5" borderId="22" xfId="0" applyNumberFormat="1" applyFont="1" applyFill="1" applyBorder="1" applyAlignment="1">
      <alignment horizontal="center" wrapText="1"/>
    </xf>
    <xf numFmtId="164" fontId="8" fillId="8" borderId="22" xfId="0" applyNumberFormat="1" applyFont="1" applyFill="1" applyBorder="1" applyAlignment="1">
      <alignment horizontal="center" wrapText="1"/>
    </xf>
    <xf numFmtId="2" fontId="8" fillId="8" borderId="22" xfId="0" applyNumberFormat="1" applyFont="1" applyFill="1" applyBorder="1" applyAlignment="1">
      <alignment horizontal="center" wrapText="1"/>
    </xf>
    <xf numFmtId="164" fontId="5" fillId="7" borderId="15" xfId="0" applyNumberFormat="1" applyFont="1" applyFill="1" applyBorder="1" applyAlignment="1">
      <alignment horizontal="center"/>
    </xf>
    <xf numFmtId="164" fontId="8" fillId="3" borderId="23" xfId="0" applyNumberFormat="1" applyFont="1" applyFill="1" applyBorder="1" applyAlignment="1">
      <alignment horizontal="center" wrapText="1"/>
    </xf>
    <xf numFmtId="0" fontId="9" fillId="6" borderId="24" xfId="0" applyFont="1" applyFill="1" applyBorder="1" applyAlignment="1">
      <alignment horizontal="center"/>
    </xf>
    <xf numFmtId="2" fontId="9" fillId="7" borderId="26" xfId="0" applyNumberFormat="1" applyFont="1" applyFill="1" applyBorder="1" applyAlignment="1">
      <alignment horizontal="center"/>
    </xf>
    <xf numFmtId="2" fontId="9" fillId="7" borderId="27" xfId="0" applyNumberFormat="1" applyFont="1" applyFill="1" applyBorder="1" applyAlignment="1">
      <alignment horizontal="center"/>
    </xf>
    <xf numFmtId="0" fontId="9" fillId="6" borderId="28" xfId="0" applyFont="1" applyFill="1" applyBorder="1" applyAlignment="1">
      <alignment horizontal="center"/>
    </xf>
    <xf numFmtId="1" fontId="9" fillId="9" borderId="29" xfId="0" applyNumberFormat="1" applyFont="1" applyFill="1" applyBorder="1" applyAlignment="1">
      <alignment horizontal="center"/>
    </xf>
    <xf numFmtId="1" fontId="9" fillId="9" borderId="30" xfId="0" applyNumberFormat="1" applyFont="1" applyFill="1" applyBorder="1" applyAlignment="1">
      <alignment horizontal="center"/>
    </xf>
    <xf numFmtId="2" fontId="9" fillId="8" borderId="31" xfId="0" applyNumberFormat="1" applyFont="1" applyFill="1" applyBorder="1" applyAlignment="1">
      <alignment horizontal="center"/>
    </xf>
    <xf numFmtId="2" fontId="9" fillId="8" borderId="32" xfId="0" applyNumberFormat="1" applyFont="1" applyFill="1" applyBorder="1" applyAlignment="1">
      <alignment horizontal="center"/>
    </xf>
    <xf numFmtId="1" fontId="9" fillId="9" borderId="33" xfId="0" applyNumberFormat="1" applyFont="1" applyFill="1" applyBorder="1" applyAlignment="1">
      <alignment horizontal="center"/>
    </xf>
    <xf numFmtId="1" fontId="9" fillId="9" borderId="34" xfId="0" applyNumberFormat="1" applyFont="1" applyFill="1" applyBorder="1" applyAlignment="1">
      <alignment horizontal="center"/>
    </xf>
    <xf numFmtId="2" fontId="9" fillId="7" borderId="35" xfId="0" applyNumberFormat="1" applyFont="1" applyFill="1" applyBorder="1" applyAlignment="1">
      <alignment horizontal="center"/>
    </xf>
    <xf numFmtId="0" fontId="9" fillId="6" borderId="36" xfId="0" applyFont="1" applyFill="1" applyBorder="1" applyAlignment="1">
      <alignment horizontal="center"/>
    </xf>
    <xf numFmtId="2" fontId="9" fillId="7" borderId="37" xfId="0" applyNumberFormat="1" applyFont="1" applyFill="1" applyBorder="1" applyAlignment="1">
      <alignment horizontal="center"/>
    </xf>
    <xf numFmtId="2" fontId="9" fillId="7" borderId="38" xfId="0" applyNumberFormat="1" applyFont="1" applyFill="1" applyBorder="1" applyAlignment="1">
      <alignment horizontal="center"/>
    </xf>
    <xf numFmtId="0" fontId="9" fillId="6" borderId="39" xfId="0" applyFont="1" applyFill="1" applyBorder="1" applyAlignment="1">
      <alignment horizontal="center"/>
    </xf>
    <xf numFmtId="1" fontId="9" fillId="9" borderId="40" xfId="0" applyNumberFormat="1" applyFont="1" applyFill="1" applyBorder="1" applyAlignment="1">
      <alignment horizontal="center"/>
    </xf>
    <xf numFmtId="1" fontId="9" fillId="9" borderId="41" xfId="0" applyNumberFormat="1" applyFont="1" applyFill="1" applyBorder="1" applyAlignment="1">
      <alignment horizontal="center"/>
    </xf>
    <xf numFmtId="2" fontId="9" fillId="8" borderId="42" xfId="0" applyNumberFormat="1" applyFont="1" applyFill="1" applyBorder="1" applyAlignment="1">
      <alignment horizontal="center"/>
    </xf>
    <xf numFmtId="2" fontId="9" fillId="8" borderId="38" xfId="0" applyNumberFormat="1" applyFont="1" applyFill="1" applyBorder="1" applyAlignment="1">
      <alignment horizontal="center"/>
    </xf>
    <xf numFmtId="1" fontId="1" fillId="9" borderId="40" xfId="0" applyNumberFormat="1" applyFont="1" applyFill="1" applyBorder="1"/>
    <xf numFmtId="1" fontId="1" fillId="9" borderId="41" xfId="0" applyNumberFormat="1" applyFont="1" applyFill="1" applyBorder="1"/>
    <xf numFmtId="0" fontId="9" fillId="6" borderId="44" xfId="0" applyFont="1" applyFill="1" applyBorder="1" applyAlignment="1">
      <alignment horizontal="center"/>
    </xf>
    <xf numFmtId="2" fontId="9" fillId="7" borderId="45" xfId="0" applyNumberFormat="1" applyFont="1" applyFill="1" applyBorder="1" applyAlignment="1">
      <alignment horizontal="center"/>
    </xf>
    <xf numFmtId="2" fontId="9" fillId="7" borderId="46" xfId="0" applyNumberFormat="1" applyFont="1" applyFill="1" applyBorder="1" applyAlignment="1">
      <alignment horizontal="center"/>
    </xf>
    <xf numFmtId="0" fontId="9" fillId="6" borderId="47" xfId="0" applyFont="1" applyFill="1" applyBorder="1" applyAlignment="1">
      <alignment horizontal="center"/>
    </xf>
    <xf numFmtId="1" fontId="1" fillId="9" borderId="48" xfId="0" applyNumberFormat="1" applyFont="1" applyFill="1" applyBorder="1"/>
    <xf numFmtId="1" fontId="1" fillId="9" borderId="49" xfId="0" applyNumberFormat="1" applyFont="1" applyFill="1" applyBorder="1"/>
    <xf numFmtId="2" fontId="9" fillId="8" borderId="50" xfId="0" applyNumberFormat="1" applyFont="1" applyFill="1" applyBorder="1" applyAlignment="1">
      <alignment horizontal="center"/>
    </xf>
    <xf numFmtId="2" fontId="9" fillId="8" borderId="46" xfId="0" applyNumberFormat="1" applyFont="1" applyFill="1" applyBorder="1" applyAlignment="1">
      <alignment horizontal="center"/>
    </xf>
    <xf numFmtId="2" fontId="9" fillId="2" borderId="51" xfId="0" applyNumberFormat="1" applyFont="1" applyFill="1" applyBorder="1" applyAlignment="1">
      <alignment horizontal="center"/>
    </xf>
    <xf numFmtId="2" fontId="9" fillId="2" borderId="52" xfId="0" applyNumberFormat="1" applyFont="1" applyFill="1" applyBorder="1" applyAlignment="1">
      <alignment horizontal="center"/>
    </xf>
    <xf numFmtId="2" fontId="9" fillId="2" borderId="53" xfId="0" applyNumberFormat="1" applyFont="1" applyFill="1" applyBorder="1" applyAlignment="1">
      <alignment horizontal="center"/>
    </xf>
    <xf numFmtId="2" fontId="9" fillId="2" borderId="54" xfId="0" applyNumberFormat="1" applyFont="1" applyFill="1" applyBorder="1" applyAlignment="1">
      <alignment horizontal="center"/>
    </xf>
    <xf numFmtId="0" fontId="1" fillId="0" borderId="0" xfId="0" applyFont="1"/>
    <xf numFmtId="164" fontId="8" fillId="7" borderId="22" xfId="0" applyNumberFormat="1" applyFont="1" applyFill="1" applyBorder="1" applyAlignment="1">
      <alignment horizontal="center" wrapText="1"/>
    </xf>
    <xf numFmtId="2" fontId="8" fillId="7" borderId="22" xfId="0" applyNumberFormat="1" applyFont="1" applyFill="1" applyBorder="1" applyAlignment="1">
      <alignment horizontal="center" wrapText="1"/>
    </xf>
    <xf numFmtId="164" fontId="5" fillId="8" borderId="17" xfId="0" applyNumberFormat="1" applyFont="1" applyFill="1" applyBorder="1" applyAlignment="1">
      <alignment horizontal="center"/>
    </xf>
    <xf numFmtId="164" fontId="8" fillId="3" borderId="22" xfId="0" applyNumberFormat="1" applyFont="1" applyFill="1" applyBorder="1" applyAlignment="1">
      <alignment horizontal="center" wrapText="1"/>
    </xf>
    <xf numFmtId="2" fontId="9" fillId="7" borderId="31" xfId="0" applyNumberFormat="1" applyFont="1" applyFill="1" applyBorder="1" applyAlignment="1">
      <alignment horizontal="center"/>
    </xf>
    <xf numFmtId="2" fontId="9" fillId="7" borderId="32" xfId="0" applyNumberFormat="1" applyFont="1" applyFill="1" applyBorder="1" applyAlignment="1">
      <alignment horizontal="center"/>
    </xf>
    <xf numFmtId="2" fontId="1" fillId="2" borderId="54" xfId="0" applyNumberFormat="1" applyFont="1" applyFill="1" applyBorder="1"/>
    <xf numFmtId="2" fontId="1" fillId="2" borderId="52" xfId="0" applyNumberFormat="1" applyFont="1" applyFill="1" applyBorder="1"/>
    <xf numFmtId="0" fontId="11" fillId="10" borderId="0" xfId="0" applyFont="1" applyFill="1"/>
    <xf numFmtId="164" fontId="8" fillId="11" borderId="22" xfId="0" applyNumberFormat="1" applyFont="1" applyFill="1" applyBorder="1" applyAlignment="1">
      <alignment horizontal="center" wrapText="1"/>
    </xf>
    <xf numFmtId="164" fontId="7" fillId="6" borderId="0" xfId="0" applyNumberFormat="1" applyFont="1" applyFill="1" applyAlignment="1">
      <alignment horizontal="center" wrapText="1"/>
    </xf>
    <xf numFmtId="1" fontId="7" fillId="12" borderId="29" xfId="0" applyNumberFormat="1" applyFont="1" applyFill="1" applyBorder="1" applyAlignment="1">
      <alignment horizontal="center" wrapText="1"/>
    </xf>
    <xf numFmtId="1" fontId="9" fillId="12" borderId="61" xfId="0" applyNumberFormat="1" applyFont="1" applyFill="1" applyBorder="1" applyAlignment="1">
      <alignment horizontal="center"/>
    </xf>
    <xf numFmtId="2" fontId="9" fillId="6" borderId="0" xfId="0" applyNumberFormat="1" applyFont="1" applyFill="1" applyAlignment="1">
      <alignment horizontal="center"/>
    </xf>
    <xf numFmtId="1" fontId="7" fillId="12" borderId="40" xfId="0" applyNumberFormat="1" applyFont="1" applyFill="1" applyBorder="1" applyAlignment="1">
      <alignment horizontal="center" wrapText="1"/>
    </xf>
    <xf numFmtId="1" fontId="9" fillId="12" borderId="62" xfId="0" applyNumberFormat="1" applyFont="1" applyFill="1" applyBorder="1" applyAlignment="1">
      <alignment horizontal="center"/>
    </xf>
    <xf numFmtId="1" fontId="7" fillId="12" borderId="48" xfId="0" applyNumberFormat="1" applyFont="1" applyFill="1" applyBorder="1" applyAlignment="1">
      <alignment horizontal="center" wrapText="1"/>
    </xf>
    <xf numFmtId="1" fontId="9" fillId="12" borderId="63" xfId="0" applyNumberFormat="1" applyFont="1" applyFill="1" applyBorder="1" applyAlignment="1">
      <alignment horizontal="center"/>
    </xf>
    <xf numFmtId="1" fontId="1" fillId="13" borderId="0" xfId="0" applyNumberFormat="1" applyFont="1" applyFill="1" applyAlignment="1">
      <alignment horizontal="center"/>
    </xf>
    <xf numFmtId="2" fontId="1" fillId="13" borderId="0" xfId="0" applyNumberFormat="1" applyFont="1" applyFill="1" applyAlignment="1">
      <alignment horizontal="center"/>
    </xf>
    <xf numFmtId="2" fontId="9" fillId="2" borderId="64" xfId="0" applyNumberFormat="1" applyFont="1" applyFill="1" applyBorder="1" applyAlignment="1">
      <alignment horizontal="center"/>
    </xf>
    <xf numFmtId="2" fontId="9" fillId="2" borderId="65" xfId="0" applyNumberFormat="1" applyFont="1" applyFill="1" applyBorder="1" applyAlignment="1">
      <alignment horizontal="center"/>
    </xf>
    <xf numFmtId="2" fontId="9" fillId="2" borderId="66" xfId="0" applyNumberFormat="1" applyFont="1" applyFill="1" applyBorder="1" applyAlignment="1">
      <alignment horizontal="center"/>
    </xf>
    <xf numFmtId="2" fontId="9" fillId="2" borderId="0" xfId="0" applyNumberFormat="1" applyFont="1" applyFill="1" applyAlignment="1">
      <alignment horizontal="center"/>
    </xf>
    <xf numFmtId="1" fontId="9" fillId="2" borderId="0" xfId="0" applyNumberFormat="1" applyFont="1" applyFill="1" applyAlignment="1">
      <alignment horizontal="center"/>
    </xf>
    <xf numFmtId="2" fontId="9" fillId="14" borderId="51" xfId="0" applyNumberFormat="1" applyFont="1" applyFill="1" applyBorder="1" applyAlignment="1">
      <alignment horizontal="center"/>
    </xf>
    <xf numFmtId="2" fontId="9" fillId="14" borderId="52" xfId="0" applyNumberFormat="1" applyFont="1" applyFill="1" applyBorder="1" applyAlignment="1">
      <alignment horizontal="center"/>
    </xf>
    <xf numFmtId="2" fontId="9" fillId="14" borderId="53" xfId="0" applyNumberFormat="1" applyFont="1" applyFill="1" applyBorder="1" applyAlignment="1">
      <alignment horizontal="center"/>
    </xf>
    <xf numFmtId="2" fontId="9" fillId="14" borderId="54" xfId="0" applyNumberFormat="1" applyFont="1" applyFill="1" applyBorder="1" applyAlignment="1">
      <alignment horizontal="center"/>
    </xf>
    <xf numFmtId="2" fontId="1" fillId="14" borderId="54" xfId="0" applyNumberFormat="1" applyFont="1" applyFill="1" applyBorder="1"/>
    <xf numFmtId="2" fontId="1" fillId="14" borderId="52" xfId="0" applyNumberFormat="1" applyFont="1" applyFill="1" applyBorder="1"/>
    <xf numFmtId="164" fontId="8" fillId="11" borderId="18" xfId="0" applyNumberFormat="1" applyFont="1" applyFill="1" applyBorder="1" applyAlignment="1">
      <alignment horizontal="center" wrapText="1"/>
    </xf>
    <xf numFmtId="164" fontId="8" fillId="11" borderId="19" xfId="0" applyNumberFormat="1" applyFont="1" applyFill="1" applyBorder="1" applyAlignment="1">
      <alignment horizontal="center" wrapText="1"/>
    </xf>
    <xf numFmtId="164" fontId="8" fillId="11" borderId="20" xfId="0" applyNumberFormat="1" applyFont="1" applyFill="1" applyBorder="1" applyAlignment="1">
      <alignment horizontal="center" wrapText="1"/>
    </xf>
    <xf numFmtId="1" fontId="7" fillId="12" borderId="72" xfId="0" applyNumberFormat="1" applyFont="1" applyFill="1" applyBorder="1" applyAlignment="1">
      <alignment horizontal="center" wrapText="1"/>
    </xf>
    <xf numFmtId="1" fontId="9" fillId="12" borderId="73" xfId="0" applyNumberFormat="1" applyFont="1" applyFill="1" applyBorder="1" applyAlignment="1">
      <alignment horizontal="center"/>
    </xf>
    <xf numFmtId="1" fontId="7" fillId="12" borderId="74" xfId="0" applyNumberFormat="1" applyFont="1" applyFill="1" applyBorder="1" applyAlignment="1">
      <alignment horizontal="center" wrapText="1"/>
    </xf>
    <xf numFmtId="1" fontId="7" fillId="12" borderId="75" xfId="0" applyNumberFormat="1" applyFont="1" applyFill="1" applyBorder="1" applyAlignment="1">
      <alignment horizontal="center" wrapText="1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9" fillId="14" borderId="76" xfId="0" applyNumberFormat="1" applyFont="1" applyFill="1" applyBorder="1" applyAlignment="1">
      <alignment horizontal="center"/>
    </xf>
    <xf numFmtId="1" fontId="9" fillId="14" borderId="52" xfId="0" applyNumberFormat="1" applyFont="1" applyFill="1" applyBorder="1" applyAlignment="1">
      <alignment horizontal="center"/>
    </xf>
    <xf numFmtId="2" fontId="9" fillId="14" borderId="77" xfId="0" applyNumberFormat="1" applyFont="1" applyFill="1" applyBorder="1" applyAlignment="1">
      <alignment horizontal="center"/>
    </xf>
    <xf numFmtId="2" fontId="9" fillId="15" borderId="51" xfId="0" applyNumberFormat="1" applyFont="1" applyFill="1" applyBorder="1" applyAlignment="1">
      <alignment horizontal="center"/>
    </xf>
    <xf numFmtId="2" fontId="9" fillId="15" borderId="52" xfId="0" applyNumberFormat="1" applyFont="1" applyFill="1" applyBorder="1" applyAlignment="1">
      <alignment horizontal="center"/>
    </xf>
    <xf numFmtId="2" fontId="9" fillId="15" borderId="53" xfId="0" applyNumberFormat="1" applyFont="1" applyFill="1" applyBorder="1" applyAlignment="1">
      <alignment horizontal="center"/>
    </xf>
    <xf numFmtId="2" fontId="9" fillId="15" borderId="54" xfId="0" applyNumberFormat="1" applyFont="1" applyFill="1" applyBorder="1" applyAlignment="1">
      <alignment horizontal="center"/>
    </xf>
    <xf numFmtId="2" fontId="1" fillId="15" borderId="54" xfId="0" applyNumberFormat="1" applyFont="1" applyFill="1" applyBorder="1"/>
    <xf numFmtId="2" fontId="1" fillId="15" borderId="52" xfId="0" applyNumberFormat="1" applyFont="1" applyFill="1" applyBorder="1"/>
    <xf numFmtId="164" fontId="8" fillId="16" borderId="18" xfId="0" applyNumberFormat="1" applyFont="1" applyFill="1" applyBorder="1" applyAlignment="1">
      <alignment horizontal="center" wrapText="1"/>
    </xf>
    <xf numFmtId="164" fontId="8" fillId="16" borderId="19" xfId="0" applyNumberFormat="1" applyFont="1" applyFill="1" applyBorder="1" applyAlignment="1">
      <alignment horizontal="center" wrapText="1"/>
    </xf>
    <xf numFmtId="164" fontId="8" fillId="16" borderId="20" xfId="0" applyNumberFormat="1" applyFont="1" applyFill="1" applyBorder="1" applyAlignment="1">
      <alignment horizontal="center" wrapText="1"/>
    </xf>
    <xf numFmtId="2" fontId="9" fillId="15" borderId="76" xfId="0" applyNumberFormat="1" applyFont="1" applyFill="1" applyBorder="1" applyAlignment="1">
      <alignment horizontal="center"/>
    </xf>
    <xf numFmtId="2" fontId="1" fillId="15" borderId="52" xfId="0" applyNumberFormat="1" applyFont="1" applyFill="1" applyBorder="1" applyAlignment="1">
      <alignment horizontal="center"/>
    </xf>
    <xf numFmtId="1" fontId="9" fillId="15" borderId="78" xfId="0" applyNumberFormat="1" applyFont="1" applyFill="1" applyBorder="1" applyAlignment="1">
      <alignment horizontal="center"/>
    </xf>
    <xf numFmtId="2" fontId="9" fillId="15" borderId="0" xfId="0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0" fontId="15" fillId="10" borderId="0" xfId="0" applyFont="1" applyFill="1" applyAlignment="1">
      <alignment horizontal="center" wrapText="1"/>
    </xf>
    <xf numFmtId="0" fontId="15" fillId="0" borderId="0" xfId="0" applyFont="1" applyAlignment="1">
      <alignment horizontal="center" wrapText="1"/>
    </xf>
    <xf numFmtId="0" fontId="1" fillId="10" borderId="0" xfId="0" applyFont="1" applyFill="1"/>
    <xf numFmtId="0" fontId="16" fillId="0" borderId="0" xfId="0" applyFont="1"/>
    <xf numFmtId="0" fontId="14" fillId="10" borderId="0" xfId="0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14" fillId="10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4" fillId="2" borderId="87" xfId="0" applyFont="1" applyFill="1" applyBorder="1" applyAlignment="1">
      <alignment wrapText="1"/>
    </xf>
    <xf numFmtId="164" fontId="13" fillId="0" borderId="86" xfId="0" applyNumberFormat="1" applyFont="1" applyBorder="1" applyAlignment="1">
      <alignment horizontal="right" wrapText="1"/>
    </xf>
    <xf numFmtId="0" fontId="14" fillId="10" borderId="0" xfId="0" applyFont="1" applyFill="1"/>
    <xf numFmtId="0" fontId="14" fillId="0" borderId="0" xfId="0" applyFont="1"/>
    <xf numFmtId="164" fontId="14" fillId="14" borderId="88" xfId="0" applyNumberFormat="1" applyFont="1" applyFill="1" applyBorder="1" applyAlignment="1">
      <alignment wrapText="1"/>
    </xf>
    <xf numFmtId="164" fontId="13" fillId="0" borderId="89" xfId="0" applyNumberFormat="1" applyFont="1" applyBorder="1" applyAlignment="1">
      <alignment horizontal="right"/>
    </xf>
    <xf numFmtId="0" fontId="14" fillId="15" borderId="90" xfId="0" applyFont="1" applyFill="1" applyBorder="1" applyAlignment="1">
      <alignment wrapText="1"/>
    </xf>
    <xf numFmtId="164" fontId="13" fillId="0" borderId="91" xfId="0" applyNumberFormat="1" applyFont="1" applyBorder="1" applyAlignment="1">
      <alignment horizontal="right"/>
    </xf>
    <xf numFmtId="164" fontId="13" fillId="0" borderId="86" xfId="0" applyNumberFormat="1" applyFont="1" applyBorder="1" applyAlignment="1">
      <alignment horizontal="center" wrapText="1"/>
    </xf>
    <xf numFmtId="0" fontId="14" fillId="14" borderId="88" xfId="0" applyFont="1" applyFill="1" applyBorder="1" applyAlignment="1">
      <alignment wrapText="1"/>
    </xf>
    <xf numFmtId="164" fontId="13" fillId="0" borderId="89" xfId="0" applyNumberFormat="1" applyFont="1" applyBorder="1" applyAlignment="1">
      <alignment horizontal="center"/>
    </xf>
    <xf numFmtId="164" fontId="13" fillId="0" borderId="91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" fontId="16" fillId="14" borderId="61" xfId="0" applyNumberFormat="1" applyFont="1" applyFill="1" applyBorder="1" applyAlignment="1">
      <alignment horizontal="center" wrapText="1"/>
    </xf>
    <xf numFmtId="1" fontId="16" fillId="14" borderId="86" xfId="0" applyNumberFormat="1" applyFont="1" applyFill="1" applyBorder="1" applyAlignment="1">
      <alignment horizontal="center" wrapText="1"/>
    </xf>
    <xf numFmtId="1" fontId="16" fillId="14" borderId="62" xfId="0" applyNumberFormat="1" applyFont="1" applyFill="1" applyBorder="1" applyAlignment="1">
      <alignment horizontal="center" wrapText="1"/>
    </xf>
    <xf numFmtId="1" fontId="16" fillId="14" borderId="89" xfId="0" applyNumberFormat="1" applyFont="1" applyFill="1" applyBorder="1" applyAlignment="1">
      <alignment horizontal="center" wrapText="1"/>
    </xf>
    <xf numFmtId="0" fontId="16" fillId="14" borderId="105" xfId="0" applyFont="1" applyFill="1" applyBorder="1" applyAlignment="1">
      <alignment horizontal="center"/>
    </xf>
    <xf numFmtId="0" fontId="16" fillId="14" borderId="101" xfId="0" applyFont="1" applyFill="1" applyBorder="1" applyAlignment="1">
      <alignment horizontal="center"/>
    </xf>
    <xf numFmtId="0" fontId="16" fillId="14" borderId="9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64" fontId="16" fillId="14" borderId="42" xfId="0" applyNumberFormat="1" applyFont="1" applyFill="1" applyBorder="1" applyAlignment="1">
      <alignment horizontal="center" wrapText="1"/>
    </xf>
    <xf numFmtId="164" fontId="10" fillId="14" borderId="92" xfId="0" applyNumberFormat="1" applyFont="1" applyFill="1" applyBorder="1" applyAlignment="1">
      <alignment horizontal="center" wrapText="1"/>
    </xf>
    <xf numFmtId="164" fontId="16" fillId="14" borderId="100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3" fontId="18" fillId="15" borderId="42" xfId="0" applyNumberFormat="1" applyFont="1" applyFill="1" applyBorder="1" applyAlignment="1">
      <alignment horizontal="center" wrapText="1"/>
    </xf>
    <xf numFmtId="0" fontId="19" fillId="15" borderId="106" xfId="0" applyFont="1" applyFill="1" applyBorder="1" applyAlignment="1">
      <alignment horizontal="center"/>
    </xf>
    <xf numFmtId="0" fontId="18" fillId="15" borderId="105" xfId="0" applyFont="1" applyFill="1" applyBorder="1" applyAlignment="1">
      <alignment horizontal="center"/>
    </xf>
    <xf numFmtId="0" fontId="19" fillId="15" borderId="93" xfId="0" applyFont="1" applyFill="1" applyBorder="1" applyAlignment="1">
      <alignment horizontal="center"/>
    </xf>
    <xf numFmtId="0" fontId="18" fillId="15" borderId="92" xfId="0" applyFont="1" applyFill="1" applyBorder="1" applyAlignment="1">
      <alignment horizontal="center"/>
    </xf>
    <xf numFmtId="0" fontId="18" fillId="15" borderId="8" xfId="0" applyFont="1" applyFill="1" applyBorder="1" applyAlignment="1">
      <alignment horizontal="center"/>
    </xf>
    <xf numFmtId="164" fontId="18" fillId="15" borderId="42" xfId="0" applyNumberFormat="1" applyFont="1" applyFill="1" applyBorder="1" applyAlignment="1">
      <alignment horizontal="center" wrapText="1"/>
    </xf>
    <xf numFmtId="164" fontId="19" fillId="15" borderId="42" xfId="0" applyNumberFormat="1" applyFont="1" applyFill="1" applyBorder="1" applyAlignment="1">
      <alignment horizontal="center" wrapText="1"/>
    </xf>
    <xf numFmtId="164" fontId="21" fillId="15" borderId="92" xfId="0" applyNumberFormat="1" applyFont="1" applyFill="1" applyBorder="1" applyAlignment="1">
      <alignment horizontal="center" wrapText="1"/>
    </xf>
    <xf numFmtId="164" fontId="19" fillId="15" borderId="100" xfId="0" applyNumberFormat="1" applyFont="1" applyFill="1" applyBorder="1" applyAlignment="1">
      <alignment horizontal="center" wrapText="1"/>
    </xf>
    <xf numFmtId="1" fontId="1" fillId="9" borderId="25" xfId="0" applyNumberFormat="1" applyFont="1" applyFill="1" applyBorder="1" applyAlignment="1">
      <alignment horizontal="center"/>
    </xf>
    <xf numFmtId="1" fontId="1" fillId="9" borderId="43" xfId="0" applyNumberFormat="1" applyFont="1" applyFill="1" applyBorder="1" applyAlignment="1">
      <alignment horizontal="center"/>
    </xf>
    <xf numFmtId="1" fontId="1" fillId="9" borderId="42" xfId="0" applyNumberFormat="1" applyFont="1" applyFill="1" applyBorder="1" applyAlignment="1">
      <alignment horizontal="center"/>
    </xf>
    <xf numFmtId="1" fontId="1" fillId="9" borderId="37" xfId="0" applyNumberFormat="1" applyFont="1" applyFill="1" applyBorder="1" applyAlignment="1">
      <alignment horizontal="center"/>
    </xf>
    <xf numFmtId="1" fontId="1" fillId="9" borderId="40" xfId="0" applyNumberFormat="1" applyFont="1" applyFill="1" applyBorder="1" applyAlignment="1">
      <alignment horizontal="center"/>
    </xf>
    <xf numFmtId="1" fontId="1" fillId="9" borderId="41" xfId="0" applyNumberFormat="1" applyFont="1" applyFill="1" applyBorder="1" applyAlignment="1">
      <alignment horizontal="center"/>
    </xf>
    <xf numFmtId="1" fontId="1" fillId="9" borderId="48" xfId="0" applyNumberFormat="1" applyFont="1" applyFill="1" applyBorder="1" applyAlignment="1">
      <alignment horizontal="center"/>
    </xf>
    <xf numFmtId="1" fontId="1" fillId="9" borderId="49" xfId="0" applyNumberFormat="1" applyFont="1" applyFill="1" applyBorder="1" applyAlignment="1">
      <alignment horizontal="center"/>
    </xf>
    <xf numFmtId="1" fontId="9" fillId="9" borderId="25" xfId="0" applyNumberFormat="1" applyFont="1" applyFill="1" applyBorder="1" applyAlignment="1">
      <alignment horizontal="center"/>
    </xf>
    <xf numFmtId="1" fontId="9" fillId="9" borderId="35" xfId="0" applyNumberFormat="1" applyFont="1" applyFill="1" applyBorder="1" applyAlignment="1">
      <alignment horizontal="center"/>
    </xf>
    <xf numFmtId="1" fontId="9" fillId="9" borderId="26" xfId="0" applyNumberFormat="1" applyFont="1" applyFill="1" applyBorder="1" applyAlignment="1">
      <alignment horizontal="center"/>
    </xf>
    <xf numFmtId="1" fontId="9" fillId="9" borderId="43" xfId="0" applyNumberFormat="1" applyFont="1" applyFill="1" applyBorder="1" applyAlignment="1">
      <alignment horizontal="center"/>
    </xf>
    <xf numFmtId="1" fontId="9" fillId="9" borderId="42" xfId="0" applyNumberFormat="1" applyFont="1" applyFill="1" applyBorder="1" applyAlignment="1">
      <alignment horizontal="center"/>
    </xf>
    <xf numFmtId="1" fontId="9" fillId="9" borderId="37" xfId="0" applyNumberFormat="1" applyFont="1" applyFill="1" applyBorder="1" applyAlignment="1">
      <alignment horizontal="center"/>
    </xf>
    <xf numFmtId="1" fontId="9" fillId="9" borderId="67" xfId="0" applyNumberFormat="1" applyFont="1" applyFill="1" applyBorder="1" applyAlignment="1">
      <alignment horizontal="center"/>
    </xf>
    <xf numFmtId="1" fontId="9" fillId="9" borderId="68" xfId="0" applyNumberFormat="1" applyFont="1" applyFill="1" applyBorder="1" applyAlignment="1">
      <alignment horizontal="center"/>
    </xf>
    <xf numFmtId="1" fontId="9" fillId="9" borderId="69" xfId="0" applyNumberFormat="1" applyFont="1" applyFill="1" applyBorder="1" applyAlignment="1">
      <alignment horizontal="center"/>
    </xf>
    <xf numFmtId="1" fontId="9" fillId="9" borderId="48" xfId="0" applyNumberFormat="1" applyFont="1" applyFill="1" applyBorder="1" applyAlignment="1">
      <alignment horizontal="center"/>
    </xf>
    <xf numFmtId="1" fontId="9" fillId="9" borderId="49" xfId="0" applyNumberFormat="1" applyFont="1" applyFill="1" applyBorder="1" applyAlignment="1">
      <alignment horizontal="center"/>
    </xf>
    <xf numFmtId="1" fontId="1" fillId="9" borderId="35" xfId="0" applyNumberFormat="1" applyFont="1" applyFill="1" applyBorder="1" applyAlignment="1">
      <alignment horizontal="center"/>
    </xf>
    <xf numFmtId="1" fontId="1" fillId="9" borderId="26" xfId="0" applyNumberFormat="1" applyFont="1" applyFill="1" applyBorder="1" applyAlignment="1">
      <alignment horizontal="center"/>
    </xf>
    <xf numFmtId="1" fontId="1" fillId="9" borderId="67" xfId="0" applyNumberFormat="1" applyFont="1" applyFill="1" applyBorder="1" applyAlignment="1">
      <alignment horizontal="center"/>
    </xf>
    <xf numFmtId="1" fontId="1" fillId="9" borderId="68" xfId="0" applyNumberFormat="1" applyFont="1" applyFill="1" applyBorder="1" applyAlignment="1">
      <alignment horizontal="center"/>
    </xf>
    <xf numFmtId="1" fontId="1" fillId="9" borderId="69" xfId="0" applyNumberFormat="1" applyFont="1" applyFill="1" applyBorder="1" applyAlignment="1">
      <alignment horizontal="center"/>
    </xf>
    <xf numFmtId="0" fontId="22" fillId="0" borderId="0" xfId="0" applyFont="1"/>
    <xf numFmtId="2" fontId="7" fillId="2" borderId="0" xfId="0" applyNumberFormat="1" applyFont="1" applyFill="1" applyAlignment="1">
      <alignment horizontal="center"/>
    </xf>
    <xf numFmtId="1" fontId="1" fillId="9" borderId="107" xfId="0" applyNumberFormat="1" applyFont="1" applyFill="1" applyBorder="1" applyAlignment="1">
      <alignment horizontal="center"/>
    </xf>
    <xf numFmtId="1" fontId="1" fillId="9" borderId="108" xfId="0" applyNumberFormat="1" applyFont="1" applyFill="1" applyBorder="1" applyAlignment="1">
      <alignment horizontal="center"/>
    </xf>
    <xf numFmtId="1" fontId="1" fillId="9" borderId="74" xfId="0" applyNumberFormat="1" applyFont="1" applyFill="1" applyBorder="1" applyAlignment="1">
      <alignment horizontal="center"/>
    </xf>
    <xf numFmtId="164" fontId="5" fillId="7" borderId="110" xfId="0" applyNumberFormat="1" applyFont="1" applyFill="1" applyBorder="1" applyAlignment="1">
      <alignment horizontal="center"/>
    </xf>
    <xf numFmtId="1" fontId="9" fillId="19" borderId="60" xfId="0" applyNumberFormat="1" applyFont="1" applyFill="1" applyBorder="1" applyAlignment="1">
      <alignment horizontal="center"/>
    </xf>
    <xf numFmtId="1" fontId="9" fillId="19" borderId="71" xfId="0" applyNumberFormat="1" applyFont="1" applyFill="1" applyBorder="1" applyAlignment="1">
      <alignment horizontal="center"/>
    </xf>
    <xf numFmtId="0" fontId="13" fillId="20" borderId="29" xfId="0" applyFont="1" applyFill="1" applyBorder="1" applyAlignment="1">
      <alignment horizontal="center"/>
    </xf>
    <xf numFmtId="1" fontId="13" fillId="20" borderId="85" xfId="0" applyNumberFormat="1" applyFont="1" applyFill="1" applyBorder="1" applyAlignment="1">
      <alignment horizontal="center" wrapText="1"/>
    </xf>
    <xf numFmtId="0" fontId="13" fillId="20" borderId="31" xfId="0" applyFont="1" applyFill="1" applyBorder="1" applyAlignment="1">
      <alignment horizontal="center"/>
    </xf>
    <xf numFmtId="1" fontId="13" fillId="20" borderId="86" xfId="0" applyNumberFormat="1" applyFont="1" applyFill="1" applyBorder="1" applyAlignment="1">
      <alignment horizontal="center" wrapText="1"/>
    </xf>
    <xf numFmtId="164" fontId="13" fillId="20" borderId="62" xfId="0" applyNumberFormat="1" applyFont="1" applyFill="1" applyBorder="1" applyAlignment="1">
      <alignment horizontal="center" wrapText="1"/>
    </xf>
    <xf numFmtId="164" fontId="13" fillId="20" borderId="61" xfId="0" applyNumberFormat="1" applyFont="1" applyFill="1" applyBorder="1" applyAlignment="1">
      <alignment horizontal="center" wrapText="1"/>
    </xf>
    <xf numFmtId="164" fontId="13" fillId="21" borderId="61" xfId="0" applyNumberFormat="1" applyFont="1" applyFill="1" applyBorder="1" applyAlignment="1">
      <alignment horizontal="center" wrapText="1"/>
    </xf>
    <xf numFmtId="0" fontId="13" fillId="22" borderId="29" xfId="0" applyFont="1" applyFill="1" applyBorder="1" applyAlignment="1">
      <alignment horizontal="center"/>
    </xf>
    <xf numFmtId="0" fontId="13" fillId="22" borderId="92" xfId="0" applyFont="1" applyFill="1" applyBorder="1" applyAlignment="1">
      <alignment horizontal="center"/>
    </xf>
    <xf numFmtId="0" fontId="14" fillId="23" borderId="81" xfId="0" applyFont="1" applyFill="1" applyBorder="1" applyAlignment="1">
      <alignment horizontal="center"/>
    </xf>
    <xf numFmtId="0" fontId="14" fillId="23" borderId="82" xfId="0" applyFont="1" applyFill="1" applyBorder="1" applyAlignment="1">
      <alignment horizontal="center" wrapText="1"/>
    </xf>
    <xf numFmtId="0" fontId="14" fillId="23" borderId="83" xfId="0" applyFont="1" applyFill="1" applyBorder="1" applyAlignment="1">
      <alignment horizontal="center" wrapText="1"/>
    </xf>
    <xf numFmtId="1" fontId="13" fillId="25" borderId="85" xfId="0" applyNumberFormat="1" applyFont="1" applyFill="1" applyBorder="1" applyAlignment="1">
      <alignment horizontal="center" wrapText="1"/>
    </xf>
    <xf numFmtId="0" fontId="13" fillId="25" borderId="92" xfId="0" applyFont="1" applyFill="1" applyBorder="1" applyAlignment="1">
      <alignment horizontal="center"/>
    </xf>
    <xf numFmtId="0" fontId="13" fillId="25" borderId="8" xfId="0" applyFont="1" applyFill="1" applyBorder="1" applyAlignment="1">
      <alignment horizontal="center"/>
    </xf>
    <xf numFmtId="1" fontId="13" fillId="25" borderId="86" xfId="0" applyNumberFormat="1" applyFont="1" applyFill="1" applyBorder="1" applyAlignment="1">
      <alignment horizontal="center" wrapText="1"/>
    </xf>
    <xf numFmtId="0" fontId="13" fillId="25" borderId="93" xfId="0" applyFont="1" applyFill="1" applyBorder="1" applyAlignment="1">
      <alignment horizontal="center"/>
    </xf>
    <xf numFmtId="0" fontId="13" fillId="25" borderId="94" xfId="0" applyFont="1" applyFill="1" applyBorder="1" applyAlignment="1">
      <alignment horizontal="center"/>
    </xf>
    <xf numFmtId="164" fontId="13" fillId="25" borderId="62" xfId="0" applyNumberFormat="1" applyFont="1" applyFill="1" applyBorder="1" applyAlignment="1">
      <alignment horizontal="center" wrapText="1"/>
    </xf>
    <xf numFmtId="164" fontId="14" fillId="25" borderId="101" xfId="0" applyNumberFormat="1" applyFont="1" applyFill="1" applyBorder="1" applyAlignment="1">
      <alignment horizontal="center" wrapText="1"/>
    </xf>
    <xf numFmtId="164" fontId="13" fillId="25" borderId="63" xfId="0" applyNumberFormat="1" applyFont="1" applyFill="1" applyBorder="1" applyAlignment="1">
      <alignment horizontal="center" wrapText="1"/>
    </xf>
    <xf numFmtId="165" fontId="13" fillId="20" borderId="61" xfId="0" applyNumberFormat="1" applyFont="1" applyFill="1" applyBorder="1" applyAlignment="1">
      <alignment horizontal="center"/>
    </xf>
    <xf numFmtId="164" fontId="13" fillId="27" borderId="63" xfId="0" applyNumberFormat="1" applyFont="1" applyFill="1" applyBorder="1" applyAlignment="1">
      <alignment horizontal="center" wrapText="1"/>
    </xf>
    <xf numFmtId="0" fontId="13" fillId="22" borderId="104" xfId="0" applyFont="1" applyFill="1" applyBorder="1" applyAlignment="1">
      <alignment horizontal="center"/>
    </xf>
    <xf numFmtId="0" fontId="13" fillId="22" borderId="7" xfId="0" applyFont="1" applyFill="1" applyBorder="1" applyAlignment="1">
      <alignment horizontal="center"/>
    </xf>
    <xf numFmtId="0" fontId="14" fillId="23" borderId="23" xfId="0" applyFont="1" applyFill="1" applyBorder="1" applyAlignment="1">
      <alignment horizontal="center"/>
    </xf>
    <xf numFmtId="0" fontId="14" fillId="23" borderId="23" xfId="0" applyFont="1" applyFill="1" applyBorder="1" applyAlignment="1">
      <alignment horizontal="center" wrapText="1"/>
    </xf>
    <xf numFmtId="0" fontId="14" fillId="23" borderId="70" xfId="0" applyFont="1" applyFill="1" applyBorder="1" applyAlignment="1">
      <alignment horizontal="center" wrapText="1"/>
    </xf>
    <xf numFmtId="0" fontId="13" fillId="22" borderId="29" xfId="0" applyFont="1" applyFill="1" applyBorder="1" applyAlignment="1">
      <alignment horizontal="center" wrapText="1"/>
    </xf>
    <xf numFmtId="0" fontId="13" fillId="22" borderId="40" xfId="0" applyFont="1" applyFill="1" applyBorder="1" applyAlignment="1">
      <alignment horizontal="center" wrapText="1"/>
    </xf>
    <xf numFmtId="0" fontId="13" fillId="22" borderId="100" xfId="0" applyFont="1" applyFill="1" applyBorder="1" applyAlignment="1">
      <alignment horizontal="center" wrapText="1"/>
    </xf>
    <xf numFmtId="0" fontId="13" fillId="22" borderId="48" xfId="0" applyFont="1" applyFill="1" applyBorder="1" applyAlignment="1">
      <alignment horizontal="center" wrapText="1"/>
    </xf>
    <xf numFmtId="0" fontId="13" fillId="22" borderId="34" xfId="0" applyFont="1" applyFill="1" applyBorder="1" applyAlignment="1">
      <alignment horizontal="center" wrapText="1"/>
    </xf>
    <xf numFmtId="0" fontId="13" fillId="22" borderId="41" xfId="0" applyFont="1" applyFill="1" applyBorder="1" applyAlignment="1">
      <alignment horizontal="center" wrapText="1"/>
    </xf>
    <xf numFmtId="0" fontId="13" fillId="22" borderId="40" xfId="0" applyFont="1" applyFill="1" applyBorder="1" applyAlignment="1">
      <alignment horizontal="center"/>
    </xf>
    <xf numFmtId="0" fontId="16" fillId="28" borderId="31" xfId="0" applyFont="1" applyFill="1" applyBorder="1" applyAlignment="1">
      <alignment horizontal="center"/>
    </xf>
    <xf numFmtId="0" fontId="16" fillId="28" borderId="42" xfId="0" applyFont="1" applyFill="1" applyBorder="1" applyAlignment="1">
      <alignment horizontal="center"/>
    </xf>
    <xf numFmtId="1" fontId="16" fillId="28" borderId="62" xfId="0" applyNumberFormat="1" applyFont="1" applyFill="1" applyBorder="1" applyAlignment="1">
      <alignment horizontal="center" wrapText="1"/>
    </xf>
    <xf numFmtId="1" fontId="16" fillId="28" borderId="89" xfId="0" applyNumberFormat="1" applyFont="1" applyFill="1" applyBorder="1" applyAlignment="1">
      <alignment horizontal="center" wrapText="1"/>
    </xf>
    <xf numFmtId="165" fontId="16" fillId="28" borderId="42" xfId="0" applyNumberFormat="1" applyFont="1" applyFill="1" applyBorder="1" applyAlignment="1">
      <alignment horizontal="center"/>
    </xf>
    <xf numFmtId="164" fontId="16" fillId="28" borderId="42" xfId="0" applyNumberFormat="1" applyFont="1" applyFill="1" applyBorder="1" applyAlignment="1">
      <alignment horizontal="center" wrapText="1"/>
    </xf>
    <xf numFmtId="164" fontId="16" fillId="28" borderId="29" xfId="0" applyNumberFormat="1" applyFont="1" applyFill="1" applyBorder="1" applyAlignment="1">
      <alignment horizontal="center" wrapText="1"/>
    </xf>
    <xf numFmtId="0" fontId="14" fillId="23" borderId="0" xfId="0" applyFont="1" applyFill="1" applyAlignment="1">
      <alignment horizontal="center" wrapText="1"/>
    </xf>
    <xf numFmtId="0" fontId="14" fillId="23" borderId="5" xfId="0" applyFont="1" applyFill="1" applyBorder="1" applyAlignment="1">
      <alignment horizontal="center" wrapText="1"/>
    </xf>
    <xf numFmtId="0" fontId="19" fillId="29" borderId="42" xfId="0" applyFont="1" applyFill="1" applyBorder="1" applyAlignment="1">
      <alignment horizontal="center"/>
    </xf>
    <xf numFmtId="3" fontId="18" fillId="29" borderId="42" xfId="0" applyNumberFormat="1" applyFont="1" applyFill="1" applyBorder="1" applyAlignment="1">
      <alignment horizontal="center" wrapText="1"/>
    </xf>
    <xf numFmtId="164" fontId="19" fillId="29" borderId="42" xfId="0" applyNumberFormat="1" applyFont="1" applyFill="1" applyBorder="1" applyAlignment="1">
      <alignment horizontal="center" wrapText="1"/>
    </xf>
    <xf numFmtId="165" fontId="19" fillId="29" borderId="42" xfId="0" applyNumberFormat="1" applyFont="1" applyFill="1" applyBorder="1" applyAlignment="1">
      <alignment horizontal="center"/>
    </xf>
    <xf numFmtId="164" fontId="19" fillId="29" borderId="29" xfId="0" applyNumberFormat="1" applyFont="1" applyFill="1" applyBorder="1" applyAlignment="1">
      <alignment horizontal="center" wrapText="1"/>
    </xf>
    <xf numFmtId="1" fontId="1" fillId="9" borderId="40" xfId="0" quotePrefix="1" applyNumberFormat="1" applyFont="1" applyFill="1" applyBorder="1" applyAlignment="1">
      <alignment horizontal="center"/>
    </xf>
    <xf numFmtId="0" fontId="10" fillId="7" borderId="20" xfId="0" applyFont="1" applyFill="1" applyBorder="1" applyAlignment="1">
      <alignment horizontal="center" wrapText="1"/>
    </xf>
    <xf numFmtId="164" fontId="5" fillId="2" borderId="9" xfId="0" applyNumberFormat="1" applyFont="1" applyFill="1" applyBorder="1" applyAlignment="1">
      <alignment horizontal="center"/>
    </xf>
    <xf numFmtId="0" fontId="3" fillId="0" borderId="15" xfId="0" applyFont="1" applyBorder="1"/>
    <xf numFmtId="164" fontId="7" fillId="6" borderId="14" xfId="0" applyNumberFormat="1" applyFont="1" applyFill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164" fontId="12" fillId="12" borderId="14" xfId="0" applyNumberFormat="1" applyFont="1" applyFill="1" applyBorder="1" applyAlignment="1">
      <alignment horizontal="center" wrapText="1"/>
    </xf>
    <xf numFmtId="0" fontId="1" fillId="0" borderId="0" xfId="0" applyFont="1"/>
    <xf numFmtId="0" fontId="0" fillId="0" borderId="0" xfId="0"/>
    <xf numFmtId="164" fontId="6" fillId="5" borderId="14" xfId="0" applyNumberFormat="1" applyFont="1" applyFill="1" applyBorder="1" applyAlignment="1">
      <alignment horizontal="center"/>
    </xf>
    <xf numFmtId="164" fontId="6" fillId="3" borderId="14" xfId="0" applyNumberFormat="1" applyFont="1" applyFill="1" applyBorder="1" applyAlignment="1">
      <alignment horizontal="center"/>
    </xf>
    <xf numFmtId="164" fontId="7" fillId="6" borderId="78" xfId="0" applyNumberFormat="1" applyFont="1" applyFill="1" applyBorder="1" applyAlignment="1">
      <alignment horizontal="center"/>
    </xf>
    <xf numFmtId="164" fontId="1" fillId="0" borderId="0" xfId="0" applyNumberFormat="1" applyFont="1"/>
    <xf numFmtId="164" fontId="6" fillId="2" borderId="55" xfId="0" applyNumberFormat="1" applyFont="1" applyFill="1" applyBorder="1" applyAlignment="1">
      <alignment horizontal="center" vertical="center" wrapText="1"/>
    </xf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20" xfId="0" applyFont="1" applyBorder="1"/>
    <xf numFmtId="0" fontId="3" fillId="0" borderId="23" xfId="0" applyFont="1" applyBorder="1"/>
    <xf numFmtId="0" fontId="3" fillId="0" borderId="21" xfId="0" applyFont="1" applyBorder="1"/>
    <xf numFmtId="164" fontId="5" fillId="2" borderId="13" xfId="0" applyNumberFormat="1" applyFont="1" applyFill="1" applyBorder="1" applyAlignment="1">
      <alignment horizontal="center"/>
    </xf>
    <xf numFmtId="0" fontId="3" fillId="0" borderId="16" xfId="0" applyFont="1" applyBorder="1"/>
    <xf numFmtId="164" fontId="2" fillId="2" borderId="1" xfId="0" applyNumberFormat="1" applyFont="1" applyFill="1" applyBorder="1" applyAlignment="1">
      <alignment horizontal="center" vertical="top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64" fontId="4" fillId="0" borderId="0" xfId="0" applyNumberFormat="1" applyFont="1"/>
    <xf numFmtId="0" fontId="3" fillId="0" borderId="109" xfId="0" applyFont="1" applyBorder="1"/>
    <xf numFmtId="164" fontId="1" fillId="4" borderId="0" xfId="0" applyNumberFormat="1" applyFont="1" applyFill="1"/>
    <xf numFmtId="164" fontId="6" fillId="3" borderId="78" xfId="0" applyNumberFormat="1" applyFont="1" applyFill="1" applyBorder="1" applyAlignment="1">
      <alignment horizontal="center"/>
    </xf>
    <xf numFmtId="164" fontId="5" fillId="14" borderId="9" xfId="0" applyNumberFormat="1" applyFont="1" applyFill="1" applyBorder="1" applyAlignment="1">
      <alignment horizontal="center"/>
    </xf>
    <xf numFmtId="164" fontId="7" fillId="6" borderId="10" xfId="0" applyNumberFormat="1" applyFont="1" applyFill="1" applyBorder="1" applyAlignment="1">
      <alignment horizontal="center"/>
    </xf>
    <xf numFmtId="164" fontId="6" fillId="14" borderId="1" xfId="0" applyNumberFormat="1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70" xfId="0" applyFont="1" applyBorder="1"/>
    <xf numFmtId="164" fontId="5" fillId="14" borderId="13" xfId="0" applyNumberFormat="1" applyFont="1" applyFill="1" applyBorder="1" applyAlignment="1">
      <alignment horizontal="center"/>
    </xf>
    <xf numFmtId="164" fontId="2" fillId="14" borderId="1" xfId="0" applyNumberFormat="1" applyFont="1" applyFill="1" applyBorder="1" applyAlignment="1">
      <alignment horizontal="center" vertical="top"/>
    </xf>
    <xf numFmtId="164" fontId="6" fillId="3" borderId="10" xfId="0" applyNumberFormat="1" applyFont="1" applyFill="1" applyBorder="1" applyAlignment="1">
      <alignment horizontal="center"/>
    </xf>
    <xf numFmtId="164" fontId="5" fillId="15" borderId="9" xfId="0" applyNumberFormat="1" applyFont="1" applyFill="1" applyBorder="1" applyAlignment="1">
      <alignment horizontal="center"/>
    </xf>
    <xf numFmtId="164" fontId="6" fillId="15" borderId="55" xfId="0" applyNumberFormat="1" applyFont="1" applyFill="1" applyBorder="1" applyAlignment="1">
      <alignment horizontal="center" wrapText="1"/>
    </xf>
    <xf numFmtId="164" fontId="5" fillId="15" borderId="13" xfId="0" applyNumberFormat="1" applyFont="1" applyFill="1" applyBorder="1" applyAlignment="1">
      <alignment horizontal="center"/>
    </xf>
    <xf numFmtId="164" fontId="2" fillId="15" borderId="1" xfId="0" applyNumberFormat="1" applyFont="1" applyFill="1" applyBorder="1" applyAlignment="1">
      <alignment horizontal="center" vertical="top"/>
    </xf>
    <xf numFmtId="0" fontId="15" fillId="0" borderId="0" xfId="0" applyFont="1" applyAlignment="1">
      <alignment horizontal="center" wrapText="1"/>
    </xf>
    <xf numFmtId="0" fontId="14" fillId="2" borderId="14" xfId="0" applyFont="1" applyFill="1" applyBorder="1" applyAlignment="1">
      <alignment horizontal="center" wrapText="1"/>
    </xf>
    <xf numFmtId="0" fontId="14" fillId="25" borderId="55" xfId="0" applyFont="1" applyFill="1" applyBorder="1" applyAlignment="1">
      <alignment horizontal="center"/>
    </xf>
    <xf numFmtId="0" fontId="3" fillId="26" borderId="56" xfId="0" applyFont="1" applyFill="1" applyBorder="1"/>
    <xf numFmtId="0" fontId="3" fillId="26" borderId="57" xfId="0" applyFont="1" applyFill="1" applyBorder="1"/>
    <xf numFmtId="0" fontId="14" fillId="25" borderId="96" xfId="0" applyFont="1" applyFill="1" applyBorder="1" applyAlignment="1">
      <alignment horizontal="center"/>
    </xf>
    <xf numFmtId="0" fontId="3" fillId="26" borderId="97" xfId="0" applyFont="1" applyFill="1" applyBorder="1"/>
    <xf numFmtId="0" fontId="5" fillId="25" borderId="79" xfId="0" applyFont="1" applyFill="1" applyBorder="1" applyAlignment="1">
      <alignment horizontal="center"/>
    </xf>
    <xf numFmtId="0" fontId="3" fillId="26" borderId="80" xfId="0" applyFont="1" applyFill="1" applyBorder="1"/>
    <xf numFmtId="0" fontId="13" fillId="0" borderId="0" xfId="0" applyFont="1" applyAlignment="1">
      <alignment horizontal="center"/>
    </xf>
    <xf numFmtId="0" fontId="14" fillId="25" borderId="1" xfId="0" applyFont="1" applyFill="1" applyBorder="1" applyAlignment="1">
      <alignment horizontal="center"/>
    </xf>
    <xf numFmtId="0" fontId="3" fillId="26" borderId="2" xfId="0" applyFont="1" applyFill="1" applyBorder="1"/>
    <xf numFmtId="0" fontId="3" fillId="26" borderId="3" xfId="0" applyFont="1" applyFill="1" applyBorder="1"/>
    <xf numFmtId="0" fontId="14" fillId="23" borderId="79" xfId="0" applyFont="1" applyFill="1" applyBorder="1" applyAlignment="1">
      <alignment horizontal="center" vertical="top" wrapText="1"/>
    </xf>
    <xf numFmtId="0" fontId="3" fillId="24" borderId="84" xfId="0" applyFont="1" applyFill="1" applyBorder="1"/>
    <xf numFmtId="0" fontId="3" fillId="24" borderId="80" xfId="0" applyFont="1" applyFill="1" applyBorder="1"/>
    <xf numFmtId="0" fontId="13" fillId="23" borderId="98" xfId="0" applyFont="1" applyFill="1" applyBorder="1" applyAlignment="1">
      <alignment horizontal="center"/>
    </xf>
    <xf numFmtId="0" fontId="3" fillId="24" borderId="59" xfId="0" applyFont="1" applyFill="1" applyBorder="1"/>
    <xf numFmtId="0" fontId="3" fillId="24" borderId="102" xfId="0" applyFont="1" applyFill="1" applyBorder="1"/>
    <xf numFmtId="0" fontId="14" fillId="23" borderId="95" xfId="0" applyFont="1" applyFill="1" applyBorder="1" applyAlignment="1">
      <alignment horizontal="center" vertical="top" wrapText="1"/>
    </xf>
    <xf numFmtId="0" fontId="3" fillId="24" borderId="58" xfId="0" applyFont="1" applyFill="1" applyBorder="1"/>
    <xf numFmtId="0" fontId="3" fillId="24" borderId="99" xfId="0" applyFont="1" applyFill="1" applyBorder="1"/>
    <xf numFmtId="0" fontId="3" fillId="24" borderId="21" xfId="0" applyFont="1" applyFill="1" applyBorder="1"/>
    <xf numFmtId="0" fontId="3" fillId="24" borderId="20" xfId="0" applyFont="1" applyFill="1" applyBorder="1"/>
    <xf numFmtId="0" fontId="14" fillId="25" borderId="96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/>
    </xf>
    <xf numFmtId="0" fontId="14" fillId="17" borderId="58" xfId="0" applyFont="1" applyFill="1" applyBorder="1" applyAlignment="1">
      <alignment horizontal="center"/>
    </xf>
    <xf numFmtId="0" fontId="10" fillId="14" borderId="14" xfId="0" applyFont="1" applyFill="1" applyBorder="1" applyAlignment="1">
      <alignment horizontal="center"/>
    </xf>
    <xf numFmtId="0" fontId="14" fillId="23" borderId="98" xfId="0" applyFont="1" applyFill="1" applyBorder="1" applyAlignment="1">
      <alignment horizontal="center" vertical="top" wrapText="1"/>
    </xf>
    <xf numFmtId="0" fontId="14" fillId="25" borderId="111" xfId="0" applyFont="1" applyFill="1" applyBorder="1" applyAlignment="1">
      <alignment horizontal="center"/>
    </xf>
    <xf numFmtId="0" fontId="11" fillId="10" borderId="0" xfId="0" applyFont="1" applyFill="1"/>
    <xf numFmtId="0" fontId="17" fillId="0" borderId="0" xfId="0" applyFont="1" applyAlignment="1">
      <alignment horizontal="center"/>
    </xf>
    <xf numFmtId="0" fontId="14" fillId="23" borderId="13" xfId="0" applyFont="1" applyFill="1" applyBorder="1" applyAlignment="1">
      <alignment horizontal="center" vertical="top" wrapText="1"/>
    </xf>
    <xf numFmtId="0" fontId="3" fillId="24" borderId="103" xfId="0" applyFont="1" applyFill="1" applyBorder="1"/>
    <xf numFmtId="0" fontId="3" fillId="24" borderId="16" xfId="0" applyFont="1" applyFill="1" applyBorder="1"/>
    <xf numFmtId="0" fontId="14" fillId="14" borderId="55" xfId="0" applyFont="1" applyFill="1" applyBorder="1" applyAlignment="1">
      <alignment horizontal="center"/>
    </xf>
    <xf numFmtId="0" fontId="14" fillId="14" borderId="96" xfId="0" applyFont="1" applyFill="1" applyBorder="1" applyAlignment="1">
      <alignment horizontal="center"/>
    </xf>
    <xf numFmtId="0" fontId="3" fillId="0" borderId="97" xfId="0" applyFont="1" applyBorder="1"/>
    <xf numFmtId="0" fontId="14" fillId="15" borderId="96" xfId="0" applyFont="1" applyFill="1" applyBorder="1" applyAlignment="1">
      <alignment horizontal="center" wrapText="1"/>
    </xf>
    <xf numFmtId="0" fontId="16" fillId="23" borderId="2" xfId="0" applyFont="1" applyFill="1" applyBorder="1" applyAlignment="1">
      <alignment horizontal="center"/>
    </xf>
    <xf numFmtId="0" fontId="0" fillId="24" borderId="0" xfId="0" applyFill="1"/>
    <xf numFmtId="0" fontId="3" fillId="24" borderId="7" xfId="0" applyFont="1" applyFill="1" applyBorder="1"/>
    <xf numFmtId="0" fontId="20" fillId="0" borderId="0" xfId="0" applyFont="1" applyAlignment="1">
      <alignment horizontal="center"/>
    </xf>
    <xf numFmtId="0" fontId="10" fillId="18" borderId="0" xfId="0" applyFont="1" applyFill="1" applyAlignment="1">
      <alignment horizontal="center"/>
    </xf>
    <xf numFmtId="0" fontId="14" fillId="14" borderId="96" xfId="0" applyFont="1" applyFill="1" applyBorder="1" applyAlignment="1">
      <alignment horizontal="center" wrapText="1"/>
    </xf>
    <xf numFmtId="0" fontId="10" fillId="15" borderId="14" xfId="0" applyFont="1" applyFill="1" applyBorder="1" applyAlignment="1">
      <alignment horizontal="center"/>
    </xf>
    <xf numFmtId="0" fontId="14" fillId="15" borderId="55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0" fillId="17" borderId="0" xfId="0" applyFont="1" applyFill="1" applyAlignment="1">
      <alignment horizontal="center"/>
    </xf>
    <xf numFmtId="0" fontId="14" fillId="15" borderId="96" xfId="0" applyFont="1" applyFill="1" applyBorder="1" applyAlignment="1">
      <alignment horizontal="center"/>
    </xf>
    <xf numFmtId="0" fontId="6" fillId="14" borderId="79" xfId="0" applyFont="1" applyFill="1" applyBorder="1" applyAlignment="1">
      <alignment horizontal="center"/>
    </xf>
    <xf numFmtId="0" fontId="3" fillId="0" borderId="80" xfId="0" applyFont="1" applyBorder="1"/>
    <xf numFmtId="0" fontId="6" fillId="15" borderId="7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1001"/>
  <sheetViews>
    <sheetView showGridLines="0" zoomScale="130" zoomScaleNormal="130" workbookViewId="0">
      <selection activeCell="K45" sqref="K45"/>
    </sheetView>
  </sheetViews>
  <sheetFormatPr baseColWidth="10" defaultColWidth="12.6640625" defaultRowHeight="15" customHeight="1" x14ac:dyDescent="0.15"/>
  <cols>
    <col min="1" max="1" width="6" customWidth="1"/>
    <col min="2" max="2" width="9.1640625" customWidth="1"/>
    <col min="3" max="4" width="8" customWidth="1"/>
    <col min="5" max="5" width="9.33203125" customWidth="1"/>
    <col min="6" max="7" width="8.83203125" customWidth="1"/>
    <col min="8" max="8" width="3" customWidth="1"/>
    <col min="9" max="9" width="9.1640625" customWidth="1"/>
    <col min="10" max="10" width="6.6640625" customWidth="1"/>
    <col min="11" max="12" width="7.6640625" customWidth="1"/>
    <col min="13" max="13" width="9.33203125" customWidth="1"/>
    <col min="14" max="14" width="9.1640625" customWidth="1"/>
    <col min="15" max="15" width="3.33203125" customWidth="1"/>
    <col min="16" max="16" width="9.6640625" customWidth="1"/>
    <col min="17" max="17" width="6.6640625" customWidth="1"/>
    <col min="18" max="18" width="7.83203125" customWidth="1"/>
    <col min="19" max="19" width="9" customWidth="1"/>
    <col min="20" max="20" width="8.6640625" customWidth="1"/>
    <col min="21" max="21" width="11.6640625" customWidth="1"/>
  </cols>
  <sheetData>
    <row r="1" spans="1:21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customHeight="1" x14ac:dyDescent="0.15">
      <c r="A2" s="1"/>
      <c r="B2" s="256" t="s">
        <v>0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8"/>
    </row>
    <row r="3" spans="1:21" ht="15.75" customHeight="1" x14ac:dyDescent="0.15">
      <c r="A3" s="1"/>
      <c r="B3" s="259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60"/>
    </row>
    <row r="4" spans="1:21" ht="15.75" customHeight="1" x14ac:dyDescent="0.15">
      <c r="A4" s="1"/>
      <c r="B4" s="261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3"/>
    </row>
    <row r="5" spans="1:21" ht="35" customHeight="1" x14ac:dyDescent="0.2">
      <c r="A5" s="1"/>
      <c r="B5" s="264" t="s">
        <v>1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</row>
    <row r="6" spans="1:21" ht="30" customHeight="1" x14ac:dyDescent="0.3">
      <c r="A6" s="1"/>
      <c r="B6" s="254" t="s">
        <v>2</v>
      </c>
      <c r="C6" s="267" t="s">
        <v>3</v>
      </c>
      <c r="D6" s="237"/>
      <c r="E6" s="237"/>
      <c r="F6" s="237"/>
      <c r="G6" s="238"/>
      <c r="H6" s="266"/>
      <c r="I6" s="254" t="s">
        <v>2</v>
      </c>
      <c r="J6" s="242" t="s">
        <v>4</v>
      </c>
      <c r="K6" s="237"/>
      <c r="L6" s="237"/>
      <c r="M6" s="237"/>
      <c r="N6" s="238"/>
      <c r="O6" s="245"/>
      <c r="P6" s="254" t="s">
        <v>2</v>
      </c>
      <c r="Q6" s="243" t="s">
        <v>5</v>
      </c>
      <c r="R6" s="237"/>
      <c r="S6" s="237"/>
      <c r="T6" s="237"/>
      <c r="U6" s="238"/>
    </row>
    <row r="7" spans="1:21" ht="15.75" customHeight="1" thickBot="1" x14ac:dyDescent="0.25">
      <c r="A7" s="1"/>
      <c r="B7" s="265"/>
      <c r="C7" s="244" t="s">
        <v>6</v>
      </c>
      <c r="D7" s="237"/>
      <c r="E7" s="237"/>
      <c r="F7" s="237"/>
      <c r="G7" s="238"/>
      <c r="H7" s="241"/>
      <c r="I7" s="255"/>
      <c r="J7" s="236" t="s">
        <v>6</v>
      </c>
      <c r="K7" s="237"/>
      <c r="L7" s="237"/>
      <c r="M7" s="237"/>
      <c r="N7" s="238"/>
      <c r="O7" s="241"/>
      <c r="P7" s="255"/>
      <c r="Q7" s="236" t="s">
        <v>6</v>
      </c>
      <c r="R7" s="237"/>
      <c r="S7" s="237"/>
      <c r="T7" s="237"/>
      <c r="U7" s="238"/>
    </row>
    <row r="8" spans="1:21" ht="87" customHeight="1" thickTop="1" thickBot="1" x14ac:dyDescent="0.35">
      <c r="A8" s="1"/>
      <c r="B8" s="180" t="s">
        <v>7</v>
      </c>
      <c r="C8" s="13" t="s">
        <v>8</v>
      </c>
      <c r="D8" s="4" t="s">
        <v>9</v>
      </c>
      <c r="E8" s="5" t="s">
        <v>10</v>
      </c>
      <c r="F8" s="6" t="s">
        <v>11</v>
      </c>
      <c r="G8" s="7" t="s">
        <v>12</v>
      </c>
      <c r="H8" s="241"/>
      <c r="I8" s="8" t="s">
        <v>7</v>
      </c>
      <c r="J8" s="9" t="s">
        <v>8</v>
      </c>
      <c r="K8" s="9" t="s">
        <v>9</v>
      </c>
      <c r="L8" s="9" t="s">
        <v>10</v>
      </c>
      <c r="M8" s="10" t="s">
        <v>11</v>
      </c>
      <c r="N8" s="11" t="s">
        <v>12</v>
      </c>
      <c r="O8" s="241"/>
      <c r="P8" s="12" t="s">
        <v>7</v>
      </c>
      <c r="Q8" s="13" t="s">
        <v>8</v>
      </c>
      <c r="R8" s="4" t="s">
        <v>9</v>
      </c>
      <c r="S8" s="5" t="s">
        <v>10</v>
      </c>
      <c r="T8" s="6" t="s">
        <v>11</v>
      </c>
      <c r="U8" s="7" t="s">
        <v>12</v>
      </c>
    </row>
    <row r="9" spans="1:21" ht="15.75" customHeight="1" thickTop="1" x14ac:dyDescent="0.2">
      <c r="A9" s="1"/>
      <c r="B9" s="17">
        <v>1</v>
      </c>
      <c r="C9" s="178"/>
      <c r="D9" s="177"/>
      <c r="E9" s="177"/>
      <c r="F9" s="15">
        <f t="shared" ref="F9:F19" si="0">C9-D9</f>
        <v>0</v>
      </c>
      <c r="G9" s="16">
        <f t="shared" ref="G9:G19" si="1">C9-E9</f>
        <v>0</v>
      </c>
      <c r="H9" s="241"/>
      <c r="I9" s="17">
        <v>1</v>
      </c>
      <c r="J9" s="18"/>
      <c r="K9" s="19"/>
      <c r="L9" s="19"/>
      <c r="M9" s="20">
        <f t="shared" ref="M9:M19" si="2">J9-K9</f>
        <v>0</v>
      </c>
      <c r="N9" s="21">
        <f t="shared" ref="N9:N19" si="3">J9-L9</f>
        <v>0</v>
      </c>
      <c r="O9" s="241"/>
      <c r="P9" s="17">
        <v>1</v>
      </c>
      <c r="Q9" s="22"/>
      <c r="R9" s="23"/>
      <c r="S9" s="23"/>
      <c r="T9" s="24">
        <f t="shared" ref="T9:T19" si="4">Q9-R9</f>
        <v>0</v>
      </c>
      <c r="U9" s="16">
        <f t="shared" ref="U9:U19" si="5">Q9-S9</f>
        <v>0</v>
      </c>
    </row>
    <row r="10" spans="1:21" ht="15.75" customHeight="1" x14ac:dyDescent="0.2">
      <c r="A10" s="1"/>
      <c r="B10" s="28">
        <v>2</v>
      </c>
      <c r="C10" s="156"/>
      <c r="D10" s="153"/>
      <c r="E10" s="153"/>
      <c r="F10" s="26">
        <f t="shared" si="0"/>
        <v>0</v>
      </c>
      <c r="G10" s="27">
        <f t="shared" si="1"/>
        <v>0</v>
      </c>
      <c r="H10" s="241"/>
      <c r="I10" s="28">
        <v>2</v>
      </c>
      <c r="J10" s="29"/>
      <c r="K10" s="30"/>
      <c r="L10" s="30"/>
      <c r="M10" s="31">
        <f t="shared" si="2"/>
        <v>0</v>
      </c>
      <c r="N10" s="32">
        <f t="shared" si="3"/>
        <v>0</v>
      </c>
      <c r="O10" s="241"/>
      <c r="P10" s="28">
        <v>2</v>
      </c>
      <c r="Q10" s="29"/>
      <c r="R10" s="30"/>
      <c r="S10" s="30"/>
      <c r="T10" s="24">
        <f t="shared" si="4"/>
        <v>0</v>
      </c>
      <c r="U10" s="16">
        <f t="shared" si="5"/>
        <v>0</v>
      </c>
    </row>
    <row r="11" spans="1:21" ht="15.75" customHeight="1" x14ac:dyDescent="0.2">
      <c r="A11" s="1"/>
      <c r="B11" s="28">
        <v>3</v>
      </c>
      <c r="C11" s="156"/>
      <c r="D11" s="153"/>
      <c r="E11" s="153"/>
      <c r="F11" s="26">
        <f t="shared" si="0"/>
        <v>0</v>
      </c>
      <c r="G11" s="27">
        <f t="shared" si="1"/>
        <v>0</v>
      </c>
      <c r="H11" s="241"/>
      <c r="I11" s="28">
        <v>3</v>
      </c>
      <c r="J11" s="155"/>
      <c r="K11" s="156"/>
      <c r="L11" s="156"/>
      <c r="M11" s="31">
        <f t="shared" si="2"/>
        <v>0</v>
      </c>
      <c r="N11" s="32">
        <f t="shared" si="3"/>
        <v>0</v>
      </c>
      <c r="O11" s="241"/>
      <c r="P11" s="28">
        <v>3</v>
      </c>
      <c r="Q11" s="155"/>
      <c r="R11" s="156"/>
      <c r="S11" s="156"/>
      <c r="T11" s="24">
        <f t="shared" si="4"/>
        <v>0</v>
      </c>
      <c r="U11" s="16">
        <f t="shared" si="5"/>
        <v>0</v>
      </c>
    </row>
    <row r="12" spans="1:21" ht="15.75" customHeight="1" x14ac:dyDescent="0.2">
      <c r="A12" s="1"/>
      <c r="B12" s="28">
        <v>4</v>
      </c>
      <c r="C12" s="156"/>
      <c r="D12" s="153"/>
      <c r="E12" s="153"/>
      <c r="F12" s="26">
        <f t="shared" si="0"/>
        <v>0</v>
      </c>
      <c r="G12" s="27">
        <f t="shared" si="1"/>
        <v>0</v>
      </c>
      <c r="H12" s="241"/>
      <c r="I12" s="28">
        <v>4</v>
      </c>
      <c r="J12" s="155"/>
      <c r="K12" s="156"/>
      <c r="L12" s="156"/>
      <c r="M12" s="31">
        <f t="shared" si="2"/>
        <v>0</v>
      </c>
      <c r="N12" s="32">
        <f t="shared" si="3"/>
        <v>0</v>
      </c>
      <c r="O12" s="241"/>
      <c r="P12" s="28">
        <v>4</v>
      </c>
      <c r="Q12" s="155"/>
      <c r="R12" s="156"/>
      <c r="S12" s="156"/>
      <c r="T12" s="24">
        <f t="shared" si="4"/>
        <v>0</v>
      </c>
      <c r="U12" s="16">
        <f t="shared" si="5"/>
        <v>0</v>
      </c>
    </row>
    <row r="13" spans="1:21" ht="15.75" customHeight="1" x14ac:dyDescent="0.2">
      <c r="A13" s="1"/>
      <c r="B13" s="28">
        <v>5</v>
      </c>
      <c r="C13" s="156"/>
      <c r="D13" s="153"/>
      <c r="E13" s="153"/>
      <c r="F13" s="26">
        <f t="shared" si="0"/>
        <v>0</v>
      </c>
      <c r="G13" s="27">
        <f t="shared" si="1"/>
        <v>0</v>
      </c>
      <c r="H13" s="241"/>
      <c r="I13" s="28">
        <v>5</v>
      </c>
      <c r="J13" s="155"/>
      <c r="K13" s="156"/>
      <c r="L13" s="156"/>
      <c r="M13" s="31">
        <f t="shared" si="2"/>
        <v>0</v>
      </c>
      <c r="N13" s="32">
        <f t="shared" si="3"/>
        <v>0</v>
      </c>
      <c r="O13" s="241"/>
      <c r="P13" s="28">
        <v>5</v>
      </c>
      <c r="Q13" s="155"/>
      <c r="R13" s="156"/>
      <c r="S13" s="156"/>
      <c r="T13" s="24">
        <f t="shared" si="4"/>
        <v>0</v>
      </c>
      <c r="U13" s="16">
        <f t="shared" si="5"/>
        <v>0</v>
      </c>
    </row>
    <row r="14" spans="1:21" ht="15.75" customHeight="1" x14ac:dyDescent="0.2">
      <c r="A14" s="1"/>
      <c r="B14" s="28">
        <v>6</v>
      </c>
      <c r="C14" s="156"/>
      <c r="D14" s="153"/>
      <c r="E14" s="153"/>
      <c r="F14" s="26">
        <f t="shared" si="0"/>
        <v>0</v>
      </c>
      <c r="G14" s="27">
        <f t="shared" si="1"/>
        <v>0</v>
      </c>
      <c r="H14" s="241"/>
      <c r="I14" s="28">
        <v>6</v>
      </c>
      <c r="J14" s="232"/>
      <c r="K14" s="156"/>
      <c r="L14" s="156"/>
      <c r="M14" s="31">
        <f t="shared" si="2"/>
        <v>0</v>
      </c>
      <c r="N14" s="32">
        <f t="shared" si="3"/>
        <v>0</v>
      </c>
      <c r="O14" s="241"/>
      <c r="P14" s="28">
        <v>6</v>
      </c>
      <c r="Q14" s="155"/>
      <c r="R14" s="156"/>
      <c r="S14" s="156"/>
      <c r="T14" s="24">
        <f t="shared" si="4"/>
        <v>0</v>
      </c>
      <c r="U14" s="16">
        <f t="shared" si="5"/>
        <v>0</v>
      </c>
    </row>
    <row r="15" spans="1:21" ht="15.75" customHeight="1" x14ac:dyDescent="0.2">
      <c r="A15" s="1"/>
      <c r="B15" s="28">
        <v>7</v>
      </c>
      <c r="C15" s="179"/>
      <c r="D15" s="153"/>
      <c r="E15" s="154"/>
      <c r="F15" s="26">
        <f t="shared" si="0"/>
        <v>0</v>
      </c>
      <c r="G15" s="27">
        <f t="shared" si="1"/>
        <v>0</v>
      </c>
      <c r="H15" s="241"/>
      <c r="I15" s="28">
        <v>7</v>
      </c>
      <c r="J15" s="155"/>
      <c r="K15" s="156"/>
      <c r="L15" s="156"/>
      <c r="M15" s="31">
        <f t="shared" si="2"/>
        <v>0</v>
      </c>
      <c r="N15" s="32">
        <f t="shared" si="3"/>
        <v>0</v>
      </c>
      <c r="O15" s="241"/>
      <c r="P15" s="28">
        <v>7</v>
      </c>
      <c r="Q15" s="155"/>
      <c r="R15" s="156"/>
      <c r="S15" s="156"/>
      <c r="T15" s="24">
        <f t="shared" si="4"/>
        <v>0</v>
      </c>
      <c r="U15" s="16">
        <f t="shared" si="5"/>
        <v>0</v>
      </c>
    </row>
    <row r="16" spans="1:21" ht="15.75" customHeight="1" x14ac:dyDescent="0.2">
      <c r="A16" s="1"/>
      <c r="B16" s="28">
        <v>8</v>
      </c>
      <c r="C16" s="179"/>
      <c r="D16" s="153"/>
      <c r="E16" s="154"/>
      <c r="F16" s="26">
        <f t="shared" si="0"/>
        <v>0</v>
      </c>
      <c r="G16" s="27">
        <f t="shared" si="1"/>
        <v>0</v>
      </c>
      <c r="H16" s="241"/>
      <c r="I16" s="28">
        <v>8</v>
      </c>
      <c r="J16" s="155"/>
      <c r="K16" s="156"/>
      <c r="L16" s="156"/>
      <c r="M16" s="31">
        <f t="shared" si="2"/>
        <v>0</v>
      </c>
      <c r="N16" s="32">
        <f t="shared" si="3"/>
        <v>0</v>
      </c>
      <c r="O16" s="241"/>
      <c r="P16" s="28">
        <v>8</v>
      </c>
      <c r="Q16" s="155"/>
      <c r="R16" s="156"/>
      <c r="S16" s="156"/>
      <c r="T16" s="24">
        <f t="shared" si="4"/>
        <v>0</v>
      </c>
      <c r="U16" s="16">
        <f t="shared" si="5"/>
        <v>0</v>
      </c>
    </row>
    <row r="17" spans="1:21" ht="15.75" customHeight="1" x14ac:dyDescent="0.2">
      <c r="A17" s="1"/>
      <c r="B17" s="28">
        <v>9</v>
      </c>
      <c r="C17" s="179"/>
      <c r="D17" s="153"/>
      <c r="E17" s="154"/>
      <c r="F17" s="26">
        <f t="shared" si="0"/>
        <v>0</v>
      </c>
      <c r="G17" s="27">
        <f t="shared" si="1"/>
        <v>0</v>
      </c>
      <c r="H17" s="241"/>
      <c r="I17" s="28">
        <v>9</v>
      </c>
      <c r="J17" s="155"/>
      <c r="K17" s="156"/>
      <c r="L17" s="156"/>
      <c r="M17" s="31">
        <f t="shared" si="2"/>
        <v>0</v>
      </c>
      <c r="N17" s="32">
        <f t="shared" si="3"/>
        <v>0</v>
      </c>
      <c r="O17" s="241"/>
      <c r="P17" s="28">
        <v>9</v>
      </c>
      <c r="Q17" s="155"/>
      <c r="R17" s="156"/>
      <c r="S17" s="156"/>
      <c r="T17" s="24">
        <f t="shared" si="4"/>
        <v>0</v>
      </c>
      <c r="U17" s="16">
        <f t="shared" si="5"/>
        <v>0</v>
      </c>
    </row>
    <row r="18" spans="1:21" ht="15.75" customHeight="1" thickBot="1" x14ac:dyDescent="0.25">
      <c r="A18" s="1"/>
      <c r="B18" s="38">
        <v>10</v>
      </c>
      <c r="C18" s="179"/>
      <c r="D18" s="153"/>
      <c r="E18" s="154"/>
      <c r="F18" s="36">
        <f t="shared" si="0"/>
        <v>0</v>
      </c>
      <c r="G18" s="37">
        <f t="shared" si="1"/>
        <v>0</v>
      </c>
      <c r="H18" s="241"/>
      <c r="I18" s="38">
        <v>10</v>
      </c>
      <c r="J18" s="157"/>
      <c r="K18" s="158"/>
      <c r="L18" s="158"/>
      <c r="M18" s="41">
        <f t="shared" si="2"/>
        <v>0</v>
      </c>
      <c r="N18" s="42">
        <f t="shared" si="3"/>
        <v>0</v>
      </c>
      <c r="O18" s="241"/>
      <c r="P18" s="38">
        <v>10</v>
      </c>
      <c r="Q18" s="157"/>
      <c r="R18" s="158"/>
      <c r="S18" s="158"/>
      <c r="T18" s="24">
        <f t="shared" si="4"/>
        <v>0</v>
      </c>
      <c r="U18" s="16">
        <f t="shared" si="5"/>
        <v>0</v>
      </c>
    </row>
    <row r="19" spans="1:21" ht="86" customHeight="1" thickBot="1" x14ac:dyDescent="0.3">
      <c r="A19" s="1"/>
      <c r="B19" s="233" t="s">
        <v>61</v>
      </c>
      <c r="C19" s="43" t="e">
        <f t="shared" ref="C19:E19" si="6">AVERAGE(C9:C18)</f>
        <v>#DIV/0!</v>
      </c>
      <c r="D19" s="44" t="e">
        <f t="shared" si="6"/>
        <v>#DIV/0!</v>
      </c>
      <c r="E19" s="44" t="e">
        <f t="shared" si="6"/>
        <v>#DIV/0!</v>
      </c>
      <c r="F19" s="44" t="e">
        <f t="shared" si="0"/>
        <v>#DIV/0!</v>
      </c>
      <c r="G19" s="45" t="e">
        <f t="shared" si="1"/>
        <v>#DIV/0!</v>
      </c>
      <c r="H19" s="241"/>
      <c r="I19" s="233" t="s">
        <v>61</v>
      </c>
      <c r="J19" s="46" t="e">
        <f t="shared" ref="J19:L19" si="7">AVERAGE(J9:J18)</f>
        <v>#DIV/0!</v>
      </c>
      <c r="K19" s="44" t="e">
        <f t="shared" si="7"/>
        <v>#DIV/0!</v>
      </c>
      <c r="L19" s="44" t="e">
        <f t="shared" si="7"/>
        <v>#DIV/0!</v>
      </c>
      <c r="M19" s="44" t="e">
        <f t="shared" si="2"/>
        <v>#DIV/0!</v>
      </c>
      <c r="N19" s="45" t="e">
        <f t="shared" si="3"/>
        <v>#DIV/0!</v>
      </c>
      <c r="O19" s="241"/>
      <c r="P19" s="233" t="s">
        <v>61</v>
      </c>
      <c r="Q19" s="46" t="e">
        <f t="shared" ref="Q19:S19" si="8">AVERAGE(Q9:Q18)</f>
        <v>#DIV/0!</v>
      </c>
      <c r="R19" s="44" t="e">
        <f t="shared" si="8"/>
        <v>#DIV/0!</v>
      </c>
      <c r="S19" s="44" t="e">
        <f t="shared" si="8"/>
        <v>#DIV/0!</v>
      </c>
      <c r="T19" s="44" t="e">
        <f t="shared" si="4"/>
        <v>#DIV/0!</v>
      </c>
      <c r="U19" s="45" t="e">
        <f t="shared" si="5"/>
        <v>#DIV/0!</v>
      </c>
    </row>
    <row r="20" spans="1:21" ht="18" customHeight="1" x14ac:dyDescent="0.15">
      <c r="A20" s="1"/>
      <c r="B20" s="240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</row>
    <row r="21" spans="1:21" ht="1" customHeight="1" x14ac:dyDescent="0.15">
      <c r="A21" s="1"/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</row>
    <row r="22" spans="1:21" ht="1" customHeight="1" thickBot="1" x14ac:dyDescent="0.2">
      <c r="A22" s="1"/>
    </row>
    <row r="23" spans="1:21" ht="31" customHeight="1" thickBot="1" x14ac:dyDescent="0.35">
      <c r="A23" s="1"/>
      <c r="B23" s="234" t="s">
        <v>2</v>
      </c>
      <c r="C23" s="242" t="s">
        <v>13</v>
      </c>
      <c r="D23" s="237"/>
      <c r="E23" s="237"/>
      <c r="F23" s="237"/>
      <c r="G23" s="238"/>
      <c r="H23" s="245"/>
      <c r="I23" s="234" t="s">
        <v>2</v>
      </c>
      <c r="J23" s="243" t="s">
        <v>14</v>
      </c>
      <c r="K23" s="237"/>
      <c r="L23" s="237"/>
      <c r="M23" s="237"/>
      <c r="N23" s="238"/>
      <c r="O23" s="245"/>
      <c r="P23" s="234" t="s">
        <v>2</v>
      </c>
      <c r="Q23" s="242" t="s">
        <v>15</v>
      </c>
      <c r="R23" s="237"/>
      <c r="S23" s="237"/>
      <c r="T23" s="237"/>
      <c r="U23" s="238"/>
    </row>
    <row r="24" spans="1:21" ht="19" customHeight="1" thickBot="1" x14ac:dyDescent="0.25">
      <c r="A24" s="1"/>
      <c r="B24" s="235"/>
      <c r="C24" s="236" t="s">
        <v>6</v>
      </c>
      <c r="D24" s="237"/>
      <c r="E24" s="237"/>
      <c r="F24" s="237"/>
      <c r="G24" s="238"/>
      <c r="H24" s="241"/>
      <c r="I24" s="235"/>
      <c r="J24" s="236" t="s">
        <v>6</v>
      </c>
      <c r="K24" s="237"/>
      <c r="L24" s="237"/>
      <c r="M24" s="237"/>
      <c r="N24" s="238"/>
      <c r="O24" s="241"/>
      <c r="P24" s="235"/>
      <c r="Q24" s="236" t="s">
        <v>6</v>
      </c>
      <c r="R24" s="237"/>
      <c r="S24" s="237"/>
      <c r="T24" s="237"/>
      <c r="U24" s="238"/>
    </row>
    <row r="25" spans="1:21" ht="84" customHeight="1" thickTop="1" thickBot="1" x14ac:dyDescent="0.35">
      <c r="A25" s="1"/>
      <c r="B25" s="2" t="s">
        <v>7</v>
      </c>
      <c r="C25" s="9" t="s">
        <v>8</v>
      </c>
      <c r="D25" s="9" t="s">
        <v>9</v>
      </c>
      <c r="E25" s="9" t="s">
        <v>10</v>
      </c>
      <c r="F25" s="48" t="s">
        <v>11</v>
      </c>
      <c r="G25" s="49" t="s">
        <v>12</v>
      </c>
      <c r="H25" s="241"/>
      <c r="I25" s="50" t="s">
        <v>7</v>
      </c>
      <c r="J25" s="51" t="s">
        <v>8</v>
      </c>
      <c r="K25" s="51" t="s">
        <v>9</v>
      </c>
      <c r="L25" s="51" t="s">
        <v>10</v>
      </c>
      <c r="M25" s="10" t="s">
        <v>11</v>
      </c>
      <c r="N25" s="11" t="s">
        <v>12</v>
      </c>
      <c r="O25" s="241"/>
      <c r="P25" s="2" t="s">
        <v>7</v>
      </c>
      <c r="Q25" s="9" t="s">
        <v>8</v>
      </c>
      <c r="R25" s="9" t="s">
        <v>9</v>
      </c>
      <c r="S25" s="9" t="s">
        <v>10</v>
      </c>
      <c r="T25" s="48" t="s">
        <v>11</v>
      </c>
      <c r="U25" s="49" t="s">
        <v>12</v>
      </c>
    </row>
    <row r="26" spans="1:21" ht="15.75" customHeight="1" thickTop="1" x14ac:dyDescent="0.2">
      <c r="A26" s="1"/>
      <c r="B26" s="17">
        <v>1</v>
      </c>
      <c r="C26" s="178"/>
      <c r="D26" s="177"/>
      <c r="E26" s="177"/>
      <c r="F26" s="52">
        <f t="shared" ref="F26:F36" si="9">C26-D26</f>
        <v>0</v>
      </c>
      <c r="G26" s="53">
        <f t="shared" ref="G26:G36" si="10">C26-E26</f>
        <v>0</v>
      </c>
      <c r="H26" s="241"/>
      <c r="I26" s="17">
        <v>1</v>
      </c>
      <c r="J26" s="18"/>
      <c r="K26" s="19"/>
      <c r="L26" s="19"/>
      <c r="M26" s="20">
        <f t="shared" ref="M26:M36" si="11">J26-K26</f>
        <v>0</v>
      </c>
      <c r="N26" s="21">
        <f t="shared" ref="N26:N36" si="12">J26-L26</f>
        <v>0</v>
      </c>
      <c r="O26" s="241"/>
      <c r="P26" s="17">
        <v>1</v>
      </c>
      <c r="Q26" s="22"/>
      <c r="R26" s="23"/>
      <c r="S26" s="23"/>
      <c r="T26" s="52">
        <f t="shared" ref="T26:T36" si="13">Q26-R26</f>
        <v>0</v>
      </c>
      <c r="U26" s="53">
        <f t="shared" ref="U26:U36" si="14">Q26-S26</f>
        <v>0</v>
      </c>
    </row>
    <row r="27" spans="1:21" ht="15.75" customHeight="1" x14ac:dyDescent="0.2">
      <c r="A27" s="1"/>
      <c r="B27" s="28">
        <v>2</v>
      </c>
      <c r="C27" s="156"/>
      <c r="D27" s="153"/>
      <c r="E27" s="153"/>
      <c r="F27" s="52">
        <f t="shared" si="9"/>
        <v>0</v>
      </c>
      <c r="G27" s="53">
        <f t="shared" si="10"/>
        <v>0</v>
      </c>
      <c r="H27" s="241"/>
      <c r="I27" s="28">
        <v>2</v>
      </c>
      <c r="J27" s="29"/>
      <c r="K27" s="30"/>
      <c r="L27" s="30"/>
      <c r="M27" s="20">
        <f t="shared" si="11"/>
        <v>0</v>
      </c>
      <c r="N27" s="21">
        <f t="shared" si="12"/>
        <v>0</v>
      </c>
      <c r="O27" s="241"/>
      <c r="P27" s="28">
        <v>2</v>
      </c>
      <c r="Q27" s="29"/>
      <c r="R27" s="30"/>
      <c r="S27" s="30"/>
      <c r="T27" s="52">
        <f t="shared" si="13"/>
        <v>0</v>
      </c>
      <c r="U27" s="53">
        <f t="shared" si="14"/>
        <v>0</v>
      </c>
    </row>
    <row r="28" spans="1:21" ht="15.75" customHeight="1" x14ac:dyDescent="0.2">
      <c r="A28" s="1"/>
      <c r="B28" s="28">
        <v>3</v>
      </c>
      <c r="C28" s="156"/>
      <c r="D28" s="153"/>
      <c r="E28" s="153"/>
      <c r="F28" s="52">
        <f t="shared" si="9"/>
        <v>0</v>
      </c>
      <c r="G28" s="53">
        <f t="shared" si="10"/>
        <v>0</v>
      </c>
      <c r="H28" s="241"/>
      <c r="I28" s="28">
        <v>3</v>
      </c>
      <c r="J28" s="155"/>
      <c r="K28" s="156"/>
      <c r="L28" s="156"/>
      <c r="M28" s="20">
        <f t="shared" si="11"/>
        <v>0</v>
      </c>
      <c r="N28" s="21">
        <f t="shared" si="12"/>
        <v>0</v>
      </c>
      <c r="O28" s="241"/>
      <c r="P28" s="28">
        <v>3</v>
      </c>
      <c r="Q28" s="155"/>
      <c r="R28" s="156"/>
      <c r="S28" s="156"/>
      <c r="T28" s="52">
        <f t="shared" si="13"/>
        <v>0</v>
      </c>
      <c r="U28" s="53">
        <f t="shared" si="14"/>
        <v>0</v>
      </c>
    </row>
    <row r="29" spans="1:21" ht="15.75" customHeight="1" x14ac:dyDescent="0.2">
      <c r="A29" s="1"/>
      <c r="B29" s="28">
        <v>4</v>
      </c>
      <c r="C29" s="156"/>
      <c r="D29" s="153"/>
      <c r="E29" s="153"/>
      <c r="F29" s="52">
        <f t="shared" si="9"/>
        <v>0</v>
      </c>
      <c r="G29" s="53">
        <f t="shared" si="10"/>
        <v>0</v>
      </c>
      <c r="H29" s="241"/>
      <c r="I29" s="28">
        <v>4</v>
      </c>
      <c r="J29" s="155"/>
      <c r="K29" s="156"/>
      <c r="L29" s="156"/>
      <c r="M29" s="20">
        <f t="shared" si="11"/>
        <v>0</v>
      </c>
      <c r="N29" s="21">
        <f t="shared" si="12"/>
        <v>0</v>
      </c>
      <c r="O29" s="241"/>
      <c r="P29" s="28">
        <v>4</v>
      </c>
      <c r="Q29" s="155"/>
      <c r="R29" s="156"/>
      <c r="S29" s="156"/>
      <c r="T29" s="52">
        <f t="shared" si="13"/>
        <v>0</v>
      </c>
      <c r="U29" s="53">
        <f t="shared" si="14"/>
        <v>0</v>
      </c>
    </row>
    <row r="30" spans="1:21" ht="15.75" customHeight="1" x14ac:dyDescent="0.2">
      <c r="A30" s="1"/>
      <c r="B30" s="28">
        <v>5</v>
      </c>
      <c r="C30" s="156"/>
      <c r="D30" s="153"/>
      <c r="E30" s="153"/>
      <c r="F30" s="52">
        <f t="shared" si="9"/>
        <v>0</v>
      </c>
      <c r="G30" s="53">
        <f t="shared" si="10"/>
        <v>0</v>
      </c>
      <c r="H30" s="241"/>
      <c r="I30" s="28">
        <v>5</v>
      </c>
      <c r="J30" s="155"/>
      <c r="K30" s="156"/>
      <c r="L30" s="156"/>
      <c r="M30" s="20">
        <f t="shared" si="11"/>
        <v>0</v>
      </c>
      <c r="N30" s="21">
        <f t="shared" si="12"/>
        <v>0</v>
      </c>
      <c r="O30" s="241"/>
      <c r="P30" s="28">
        <v>5</v>
      </c>
      <c r="Q30" s="155"/>
      <c r="R30" s="156"/>
      <c r="S30" s="156"/>
      <c r="T30" s="52">
        <f t="shared" si="13"/>
        <v>0</v>
      </c>
      <c r="U30" s="53">
        <f t="shared" si="14"/>
        <v>0</v>
      </c>
    </row>
    <row r="31" spans="1:21" ht="15.75" customHeight="1" x14ac:dyDescent="0.2">
      <c r="A31" s="1"/>
      <c r="B31" s="28">
        <v>6</v>
      </c>
      <c r="C31" s="156"/>
      <c r="D31" s="153"/>
      <c r="E31" s="153"/>
      <c r="F31" s="52">
        <f t="shared" si="9"/>
        <v>0</v>
      </c>
      <c r="G31" s="53">
        <f t="shared" si="10"/>
        <v>0</v>
      </c>
      <c r="H31" s="241"/>
      <c r="I31" s="28">
        <v>6</v>
      </c>
      <c r="J31" s="232"/>
      <c r="K31" s="156"/>
      <c r="L31" s="156"/>
      <c r="M31" s="20">
        <f t="shared" si="11"/>
        <v>0</v>
      </c>
      <c r="N31" s="21">
        <f t="shared" si="12"/>
        <v>0</v>
      </c>
      <c r="O31" s="241"/>
      <c r="P31" s="28">
        <v>6</v>
      </c>
      <c r="Q31" s="155"/>
      <c r="R31" s="156"/>
      <c r="S31" s="156"/>
      <c r="T31" s="52">
        <f t="shared" si="13"/>
        <v>0</v>
      </c>
      <c r="U31" s="53">
        <f t="shared" si="14"/>
        <v>0</v>
      </c>
    </row>
    <row r="32" spans="1:21" ht="15.75" customHeight="1" x14ac:dyDescent="0.2">
      <c r="A32" s="1"/>
      <c r="B32" s="28">
        <v>7</v>
      </c>
      <c r="C32" s="179"/>
      <c r="D32" s="153"/>
      <c r="E32" s="154"/>
      <c r="F32" s="52">
        <f t="shared" si="9"/>
        <v>0</v>
      </c>
      <c r="G32" s="53">
        <f t="shared" si="10"/>
        <v>0</v>
      </c>
      <c r="H32" s="241"/>
      <c r="I32" s="28">
        <v>7</v>
      </c>
      <c r="J32" s="155"/>
      <c r="K32" s="156"/>
      <c r="L32" s="156"/>
      <c r="M32" s="20">
        <f t="shared" si="11"/>
        <v>0</v>
      </c>
      <c r="N32" s="21">
        <f t="shared" si="12"/>
        <v>0</v>
      </c>
      <c r="O32" s="241"/>
      <c r="P32" s="28">
        <v>7</v>
      </c>
      <c r="Q32" s="155"/>
      <c r="R32" s="156"/>
      <c r="S32" s="156"/>
      <c r="T32" s="52">
        <f t="shared" si="13"/>
        <v>0</v>
      </c>
      <c r="U32" s="53">
        <f t="shared" si="14"/>
        <v>0</v>
      </c>
    </row>
    <row r="33" spans="1:21" ht="15.75" customHeight="1" x14ac:dyDescent="0.2">
      <c r="A33" s="1"/>
      <c r="B33" s="28">
        <v>8</v>
      </c>
      <c r="C33" s="155"/>
      <c r="D33" s="156"/>
      <c r="E33" s="156"/>
      <c r="F33" s="52">
        <f t="shared" si="9"/>
        <v>0</v>
      </c>
      <c r="G33" s="53">
        <f t="shared" si="10"/>
        <v>0</v>
      </c>
      <c r="H33" s="241"/>
      <c r="I33" s="28">
        <v>8</v>
      </c>
      <c r="J33" s="155"/>
      <c r="K33" s="156"/>
      <c r="L33" s="156"/>
      <c r="M33" s="20">
        <f t="shared" si="11"/>
        <v>0</v>
      </c>
      <c r="N33" s="21">
        <f t="shared" si="12"/>
        <v>0</v>
      </c>
      <c r="O33" s="241"/>
      <c r="P33" s="28">
        <v>8</v>
      </c>
      <c r="Q33" s="155"/>
      <c r="R33" s="156"/>
      <c r="S33" s="156"/>
      <c r="T33" s="52">
        <f t="shared" si="13"/>
        <v>0</v>
      </c>
      <c r="U33" s="53">
        <f t="shared" si="14"/>
        <v>0</v>
      </c>
    </row>
    <row r="34" spans="1:21" ht="15.75" customHeight="1" x14ac:dyDescent="0.2">
      <c r="A34" s="1"/>
      <c r="B34" s="28">
        <v>9</v>
      </c>
      <c r="C34" s="155"/>
      <c r="D34" s="156"/>
      <c r="E34" s="156"/>
      <c r="F34" s="52">
        <f t="shared" si="9"/>
        <v>0</v>
      </c>
      <c r="G34" s="53">
        <f t="shared" si="10"/>
        <v>0</v>
      </c>
      <c r="H34" s="241"/>
      <c r="I34" s="28">
        <v>9</v>
      </c>
      <c r="J34" s="155"/>
      <c r="K34" s="156"/>
      <c r="L34" s="156"/>
      <c r="M34" s="20">
        <f t="shared" si="11"/>
        <v>0</v>
      </c>
      <c r="N34" s="21">
        <f t="shared" si="12"/>
        <v>0</v>
      </c>
      <c r="O34" s="241"/>
      <c r="P34" s="28">
        <v>9</v>
      </c>
      <c r="Q34" s="155"/>
      <c r="R34" s="156"/>
      <c r="S34" s="156"/>
      <c r="T34" s="52">
        <f t="shared" si="13"/>
        <v>0</v>
      </c>
      <c r="U34" s="53">
        <f t="shared" si="14"/>
        <v>0</v>
      </c>
    </row>
    <row r="35" spans="1:21" ht="15.75" customHeight="1" x14ac:dyDescent="0.2">
      <c r="A35" s="1"/>
      <c r="B35" s="38">
        <v>10</v>
      </c>
      <c r="C35" s="157"/>
      <c r="D35" s="156"/>
      <c r="E35" s="156"/>
      <c r="F35" s="52">
        <f t="shared" si="9"/>
        <v>0</v>
      </c>
      <c r="G35" s="53">
        <f t="shared" si="10"/>
        <v>0</v>
      </c>
      <c r="H35" s="241"/>
      <c r="I35" s="38">
        <v>10</v>
      </c>
      <c r="J35" s="157"/>
      <c r="K35" s="158"/>
      <c r="L35" s="158"/>
      <c r="M35" s="20">
        <f t="shared" si="11"/>
        <v>0</v>
      </c>
      <c r="N35" s="21">
        <f t="shared" si="12"/>
        <v>0</v>
      </c>
      <c r="O35" s="241"/>
      <c r="P35" s="38">
        <v>10</v>
      </c>
      <c r="Q35" s="157"/>
      <c r="R35" s="158"/>
      <c r="S35" s="158"/>
      <c r="T35" s="52">
        <f t="shared" si="13"/>
        <v>0</v>
      </c>
      <c r="U35" s="53">
        <f t="shared" si="14"/>
        <v>0</v>
      </c>
    </row>
    <row r="36" spans="1:21" ht="91" customHeight="1" x14ac:dyDescent="0.25">
      <c r="A36" s="1"/>
      <c r="B36" s="233" t="s">
        <v>61</v>
      </c>
      <c r="C36" s="54" t="e">
        <f t="shared" ref="C36:E36" si="15">AVERAGE(C26:C35)</f>
        <v>#DIV/0!</v>
      </c>
      <c r="D36" s="55" t="e">
        <f t="shared" si="15"/>
        <v>#DIV/0!</v>
      </c>
      <c r="E36" s="55" t="e">
        <f t="shared" si="15"/>
        <v>#DIV/0!</v>
      </c>
      <c r="F36" s="55" t="e">
        <f t="shared" si="9"/>
        <v>#DIV/0!</v>
      </c>
      <c r="G36" s="45" t="e">
        <f t="shared" si="10"/>
        <v>#DIV/0!</v>
      </c>
      <c r="H36" s="241"/>
      <c r="I36" s="233" t="s">
        <v>61</v>
      </c>
      <c r="J36" s="54" t="e">
        <f t="shared" ref="J36:L36" si="16">AVERAGE(J26:J35)</f>
        <v>#DIV/0!</v>
      </c>
      <c r="K36" s="54" t="e">
        <f t="shared" si="16"/>
        <v>#DIV/0!</v>
      </c>
      <c r="L36" s="54" t="e">
        <f t="shared" si="16"/>
        <v>#DIV/0!</v>
      </c>
      <c r="M36" s="55" t="e">
        <f t="shared" si="11"/>
        <v>#DIV/0!</v>
      </c>
      <c r="N36" s="45" t="e">
        <f t="shared" si="12"/>
        <v>#DIV/0!</v>
      </c>
      <c r="O36" s="241"/>
      <c r="P36" s="233" t="s">
        <v>61</v>
      </c>
      <c r="Q36" s="54" t="e">
        <f t="shared" ref="Q36:S36" si="17">AVERAGE(Q26:Q35)</f>
        <v>#DIV/0!</v>
      </c>
      <c r="R36" s="54" t="e">
        <f t="shared" si="17"/>
        <v>#DIV/0!</v>
      </c>
      <c r="S36" s="54" t="e">
        <f t="shared" si="17"/>
        <v>#DIV/0!</v>
      </c>
      <c r="T36" s="55" t="e">
        <f t="shared" si="13"/>
        <v>#DIV/0!</v>
      </c>
      <c r="U36" s="45" t="e">
        <f t="shared" si="14"/>
        <v>#DIV/0!</v>
      </c>
    </row>
    <row r="37" spans="1:21" ht="15.75" customHeight="1" x14ac:dyDescent="0.15"/>
    <row r="38" spans="1:21" ht="6.75" customHeight="1" x14ac:dyDescent="0.15"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spans="1:21" ht="15.75" customHeight="1" x14ac:dyDescent="0.15"/>
    <row r="40" spans="1:21" ht="15.75" customHeight="1" x14ac:dyDescent="0.15">
      <c r="B40" s="246" t="s">
        <v>64</v>
      </c>
      <c r="C40" s="247"/>
      <c r="D40" s="247"/>
      <c r="E40" s="247"/>
      <c r="F40" s="247"/>
      <c r="G40" s="248"/>
    </row>
    <row r="41" spans="1:21" ht="15.75" customHeight="1" x14ac:dyDescent="0.15">
      <c r="B41" s="249"/>
      <c r="C41" s="241"/>
      <c r="D41" s="241"/>
      <c r="E41" s="241"/>
      <c r="F41" s="241"/>
      <c r="G41" s="250"/>
    </row>
    <row r="42" spans="1:21" ht="15.75" customHeight="1" x14ac:dyDescent="0.15">
      <c r="B42" s="249"/>
      <c r="C42" s="241"/>
      <c r="D42" s="241"/>
      <c r="E42" s="241"/>
      <c r="F42" s="241"/>
      <c r="G42" s="250"/>
    </row>
    <row r="43" spans="1:21" ht="15.75" customHeight="1" x14ac:dyDescent="0.15">
      <c r="B43" s="249"/>
      <c r="C43" s="241"/>
      <c r="D43" s="241"/>
      <c r="E43" s="241"/>
      <c r="F43" s="241"/>
      <c r="G43" s="250"/>
    </row>
    <row r="44" spans="1:21" ht="15.75" customHeight="1" x14ac:dyDescent="0.15">
      <c r="B44" s="249"/>
      <c r="C44" s="241"/>
      <c r="D44" s="241"/>
      <c r="E44" s="241"/>
      <c r="F44" s="241"/>
      <c r="G44" s="250"/>
    </row>
    <row r="45" spans="1:21" ht="15.75" customHeight="1" thickBot="1" x14ac:dyDescent="0.2">
      <c r="B45" s="251"/>
      <c r="C45" s="252"/>
      <c r="D45" s="252"/>
      <c r="E45" s="252"/>
      <c r="F45" s="252"/>
      <c r="G45" s="253"/>
    </row>
    <row r="46" spans="1:21" ht="35" customHeight="1" thickTop="1" thickBot="1" x14ac:dyDescent="0.35">
      <c r="A46" s="180" t="s">
        <v>7</v>
      </c>
      <c r="B46" s="57" t="s">
        <v>8</v>
      </c>
      <c r="C46" s="57" t="s">
        <v>9</v>
      </c>
      <c r="D46" s="57" t="s">
        <v>10</v>
      </c>
      <c r="E46" s="239" t="s">
        <v>16</v>
      </c>
      <c r="F46" s="238"/>
      <c r="G46" s="58"/>
    </row>
    <row r="47" spans="1:21" ht="15.75" customHeight="1" thickTop="1" x14ac:dyDescent="0.2">
      <c r="A47" s="17">
        <v>1</v>
      </c>
      <c r="B47" s="181" t="str">
        <f t="shared" ref="B47:B56" si="18">IF(AND(C9&lt;&gt;"",J9&lt;&gt;"",Q9&lt;&gt;"",C26&lt;&gt;"",J26&lt;&gt;"",Q26&lt;&gt;""),SUM(C9, J9, Q9, C26, J26, Q26), "")</f>
        <v/>
      </c>
      <c r="C47" s="181" t="str">
        <f t="shared" ref="C47:C56" si="19">IF(AND(D9&lt;&gt;"",K9&lt;&gt;"",R9&lt;&gt;"",D26&lt;&gt;"",K26&lt;&gt;"",R26&lt;&gt;""),SUM(D9, K9, R9, D26, K26, R26), "")</f>
        <v/>
      </c>
      <c r="D47" s="181" t="str">
        <f t="shared" ref="D47:D56" si="20">IF(AND(E9&lt;&gt;"",L9&lt;&gt;"",S9&lt;&gt;"",E26&lt;&gt;"",L26&lt;&gt;"",S26&lt;&gt;""),SUM(E9, L9, S9, E26, L26, S26), "")</f>
        <v/>
      </c>
      <c r="E47" s="59" t="s">
        <v>17</v>
      </c>
      <c r="F47" s="60">
        <f>COUNT('Coupe Production Rate'!B47:B56)</f>
        <v>0</v>
      </c>
      <c r="G47" s="61"/>
    </row>
    <row r="48" spans="1:21" ht="15.75" customHeight="1" x14ac:dyDescent="0.2">
      <c r="A48" s="28">
        <v>2</v>
      </c>
      <c r="B48" s="181" t="str">
        <f t="shared" si="18"/>
        <v/>
      </c>
      <c r="C48" s="181" t="str">
        <f t="shared" si="19"/>
        <v/>
      </c>
      <c r="D48" s="181" t="str">
        <f t="shared" si="20"/>
        <v/>
      </c>
      <c r="E48" s="62" t="s">
        <v>18</v>
      </c>
      <c r="F48" s="63">
        <f>COUNT('Coupe Production Rate'!C47:C56)</f>
        <v>0</v>
      </c>
      <c r="G48" s="61"/>
    </row>
    <row r="49" spans="1:7" ht="15.75" customHeight="1" thickBot="1" x14ac:dyDescent="0.25">
      <c r="A49" s="28">
        <v>3</v>
      </c>
      <c r="B49" s="181" t="str">
        <f t="shared" si="18"/>
        <v/>
      </c>
      <c r="C49" s="181" t="str">
        <f t="shared" si="19"/>
        <v/>
      </c>
      <c r="D49" s="181" t="str">
        <f t="shared" si="20"/>
        <v/>
      </c>
      <c r="E49" s="64" t="s">
        <v>19</v>
      </c>
      <c r="F49" s="65">
        <f>COUNT('Coupe Production Rate'!D47:D56)</f>
        <v>0</v>
      </c>
      <c r="G49" s="61"/>
    </row>
    <row r="50" spans="1:7" ht="15.75" customHeight="1" x14ac:dyDescent="0.2">
      <c r="A50" s="28">
        <v>4</v>
      </c>
      <c r="B50" s="181" t="str">
        <f t="shared" si="18"/>
        <v/>
      </c>
      <c r="C50" s="181" t="str">
        <f t="shared" si="19"/>
        <v/>
      </c>
      <c r="D50" s="181" t="str">
        <f t="shared" si="20"/>
        <v/>
      </c>
      <c r="E50" s="66"/>
      <c r="F50" s="67"/>
      <c r="G50" s="61"/>
    </row>
    <row r="51" spans="1:7" ht="15.75" customHeight="1" x14ac:dyDescent="0.2">
      <c r="A51" s="28">
        <v>5</v>
      </c>
      <c r="B51" s="181" t="str">
        <f t="shared" si="18"/>
        <v/>
      </c>
      <c r="C51" s="181" t="str">
        <f t="shared" si="19"/>
        <v/>
      </c>
      <c r="D51" s="181" t="str">
        <f t="shared" si="20"/>
        <v/>
      </c>
      <c r="E51" s="66"/>
      <c r="F51" s="67"/>
      <c r="G51" s="61"/>
    </row>
    <row r="52" spans="1:7" ht="15.75" customHeight="1" x14ac:dyDescent="0.2">
      <c r="A52" s="28">
        <v>6</v>
      </c>
      <c r="B52" s="181" t="str">
        <f t="shared" si="18"/>
        <v/>
      </c>
      <c r="C52" s="181" t="str">
        <f t="shared" si="19"/>
        <v/>
      </c>
      <c r="D52" s="181" t="str">
        <f t="shared" si="20"/>
        <v/>
      </c>
      <c r="E52" s="66"/>
      <c r="F52" s="67"/>
      <c r="G52" s="61"/>
    </row>
    <row r="53" spans="1:7" ht="15.75" customHeight="1" x14ac:dyDescent="0.2">
      <c r="A53" s="28">
        <v>7</v>
      </c>
      <c r="B53" s="181" t="str">
        <f t="shared" si="18"/>
        <v/>
      </c>
      <c r="C53" s="181" t="str">
        <f t="shared" si="19"/>
        <v/>
      </c>
      <c r="D53" s="181" t="str">
        <f t="shared" si="20"/>
        <v/>
      </c>
      <c r="E53" s="66"/>
      <c r="F53" s="67"/>
      <c r="G53" s="61"/>
    </row>
    <row r="54" spans="1:7" ht="15.75" customHeight="1" x14ac:dyDescent="0.2">
      <c r="A54" s="28">
        <v>8</v>
      </c>
      <c r="B54" s="181" t="str">
        <f t="shared" si="18"/>
        <v/>
      </c>
      <c r="C54" s="181" t="str">
        <f t="shared" si="19"/>
        <v/>
      </c>
      <c r="D54" s="181" t="str">
        <f t="shared" si="20"/>
        <v/>
      </c>
      <c r="E54" s="66"/>
      <c r="F54" s="67"/>
      <c r="G54" s="61"/>
    </row>
    <row r="55" spans="1:7" ht="15.75" customHeight="1" x14ac:dyDescent="0.2">
      <c r="A55" s="28">
        <v>9</v>
      </c>
      <c r="B55" s="181" t="str">
        <f t="shared" si="18"/>
        <v/>
      </c>
      <c r="C55" s="181" t="str">
        <f t="shared" si="19"/>
        <v/>
      </c>
      <c r="D55" s="181" t="str">
        <f t="shared" si="20"/>
        <v/>
      </c>
      <c r="E55" s="66"/>
      <c r="F55" s="67"/>
      <c r="G55" s="61"/>
    </row>
    <row r="56" spans="1:7" ht="15.75" customHeight="1" thickBot="1" x14ac:dyDescent="0.25">
      <c r="A56" s="38">
        <v>10</v>
      </c>
      <c r="B56" s="181" t="str">
        <f t="shared" si="18"/>
        <v/>
      </c>
      <c r="C56" s="181" t="str">
        <f t="shared" si="19"/>
        <v/>
      </c>
      <c r="D56" s="181" t="str">
        <f t="shared" si="20"/>
        <v/>
      </c>
      <c r="E56" s="66"/>
      <c r="F56" s="67"/>
      <c r="G56" s="61"/>
    </row>
    <row r="57" spans="1:7" ht="15.75" customHeight="1" thickBot="1" x14ac:dyDescent="0.25">
      <c r="B57" s="68" t="e">
        <f t="shared" ref="B57:D57" si="21">AVERAGE(B47:B56)</f>
        <v>#DIV/0!</v>
      </c>
      <c r="C57" s="69" t="e">
        <f t="shared" si="21"/>
        <v>#DIV/0!</v>
      </c>
      <c r="D57" s="70" t="e">
        <f t="shared" si="21"/>
        <v>#DIV/0!</v>
      </c>
      <c r="E57" s="71" t="s">
        <v>20</v>
      </c>
      <c r="F57" s="72">
        <f>SUM(F47:F49)</f>
        <v>0</v>
      </c>
      <c r="G57" s="176" t="s">
        <v>60</v>
      </c>
    </row>
    <row r="58" spans="1:7" ht="15.75" customHeight="1" x14ac:dyDescent="0.15">
      <c r="B58" s="175"/>
    </row>
    <row r="59" spans="1:7" ht="15.75" customHeight="1" x14ac:dyDescent="0.15"/>
    <row r="60" spans="1:7" ht="15.75" customHeight="1" x14ac:dyDescent="0.15"/>
    <row r="61" spans="1:7" ht="15.75" customHeight="1" x14ac:dyDescent="0.15"/>
    <row r="62" spans="1:7" ht="15.75" customHeight="1" x14ac:dyDescent="0.15"/>
    <row r="63" spans="1:7" ht="15.75" customHeight="1" x14ac:dyDescent="0.15"/>
    <row r="64" spans="1:7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</sheetData>
  <mergeCells count="27">
    <mergeCell ref="J7:N7"/>
    <mergeCell ref="O23:O36"/>
    <mergeCell ref="B2:U4"/>
    <mergeCell ref="B5:U5"/>
    <mergeCell ref="B6:B7"/>
    <mergeCell ref="H6:H19"/>
    <mergeCell ref="I6:I7"/>
    <mergeCell ref="O6:O19"/>
    <mergeCell ref="Q6:U6"/>
    <mergeCell ref="C6:G6"/>
    <mergeCell ref="J6:N6"/>
    <mergeCell ref="P23:P24"/>
    <mergeCell ref="J24:N24"/>
    <mergeCell ref="E46:F46"/>
    <mergeCell ref="Q7:U7"/>
    <mergeCell ref="B20:U21"/>
    <mergeCell ref="B23:B24"/>
    <mergeCell ref="C23:G23"/>
    <mergeCell ref="I23:I24"/>
    <mergeCell ref="J23:N23"/>
    <mergeCell ref="Q23:U23"/>
    <mergeCell ref="Q24:U24"/>
    <mergeCell ref="C7:G7"/>
    <mergeCell ref="H23:H36"/>
    <mergeCell ref="C24:G24"/>
    <mergeCell ref="B40:G45"/>
    <mergeCell ref="P6:P7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U1000"/>
  <sheetViews>
    <sheetView showGridLines="0" topLeftCell="A36" workbookViewId="0">
      <selection activeCell="A46" sqref="A46"/>
    </sheetView>
  </sheetViews>
  <sheetFormatPr baseColWidth="10" defaultColWidth="12.6640625" defaultRowHeight="15" customHeight="1" x14ac:dyDescent="0.15"/>
  <cols>
    <col min="1" max="1" width="6" customWidth="1"/>
    <col min="2" max="2" width="9.1640625" customWidth="1"/>
    <col min="3" max="4" width="8" customWidth="1"/>
    <col min="5" max="5" width="9.33203125" customWidth="1"/>
    <col min="6" max="7" width="8.83203125" customWidth="1"/>
    <col min="8" max="8" width="3" customWidth="1"/>
    <col min="9" max="9" width="9.1640625" customWidth="1"/>
    <col min="10" max="10" width="6.6640625" customWidth="1"/>
    <col min="11" max="12" width="7.6640625" customWidth="1"/>
    <col min="13" max="13" width="9.33203125" customWidth="1"/>
    <col min="14" max="14" width="9.1640625" customWidth="1"/>
    <col min="15" max="15" width="3.33203125" customWidth="1"/>
    <col min="16" max="16" width="9.6640625" customWidth="1"/>
    <col min="17" max="17" width="6.6640625" customWidth="1"/>
    <col min="18" max="18" width="7.83203125" customWidth="1"/>
    <col min="19" max="19" width="9" customWidth="1"/>
    <col min="20" max="20" width="8.6640625" customWidth="1"/>
    <col min="21" max="21" width="11.6640625" customWidth="1"/>
  </cols>
  <sheetData>
    <row r="1" spans="1:21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customHeight="1" x14ac:dyDescent="0.15">
      <c r="A2" s="1"/>
      <c r="B2" s="274" t="s">
        <v>21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8"/>
    </row>
    <row r="3" spans="1:21" ht="15.75" customHeight="1" x14ac:dyDescent="0.15">
      <c r="A3" s="1"/>
      <c r="B3" s="259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60"/>
    </row>
    <row r="4" spans="1:21" ht="15.75" customHeight="1" x14ac:dyDescent="0.15">
      <c r="A4" s="1"/>
      <c r="B4" s="261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3"/>
    </row>
    <row r="5" spans="1:21" ht="15.75" customHeight="1" x14ac:dyDescent="0.2">
      <c r="A5" s="1"/>
      <c r="B5" s="264" t="s">
        <v>22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</row>
    <row r="6" spans="1:21" ht="35" customHeight="1" x14ac:dyDescent="0.3">
      <c r="A6" s="1"/>
      <c r="B6" s="268" t="s">
        <v>23</v>
      </c>
      <c r="C6" s="275" t="s">
        <v>3</v>
      </c>
      <c r="D6" s="237"/>
      <c r="E6" s="237"/>
      <c r="F6" s="237"/>
      <c r="G6" s="238"/>
      <c r="H6" s="266"/>
      <c r="I6" s="273" t="s">
        <v>23</v>
      </c>
      <c r="J6" s="242" t="s">
        <v>4</v>
      </c>
      <c r="K6" s="237"/>
      <c r="L6" s="237"/>
      <c r="M6" s="237"/>
      <c r="N6" s="238"/>
      <c r="O6" s="245"/>
      <c r="P6" s="273" t="s">
        <v>23</v>
      </c>
      <c r="Q6" s="243" t="s">
        <v>5</v>
      </c>
      <c r="R6" s="237"/>
      <c r="S6" s="237"/>
      <c r="T6" s="237"/>
      <c r="U6" s="238"/>
    </row>
    <row r="7" spans="1:21" ht="15.75" customHeight="1" x14ac:dyDescent="0.2">
      <c r="A7" s="1"/>
      <c r="B7" s="235"/>
      <c r="C7" s="269" t="s">
        <v>6</v>
      </c>
      <c r="D7" s="237"/>
      <c r="E7" s="237"/>
      <c r="F7" s="237"/>
      <c r="G7" s="238"/>
      <c r="H7" s="241"/>
      <c r="I7" s="255"/>
      <c r="J7" s="236" t="s">
        <v>6</v>
      </c>
      <c r="K7" s="237"/>
      <c r="L7" s="237"/>
      <c r="M7" s="237"/>
      <c r="N7" s="238"/>
      <c r="O7" s="241"/>
      <c r="P7" s="255"/>
      <c r="Q7" s="236" t="s">
        <v>6</v>
      </c>
      <c r="R7" s="237"/>
      <c r="S7" s="237"/>
      <c r="T7" s="237"/>
      <c r="U7" s="238"/>
    </row>
    <row r="8" spans="1:21" ht="79" customHeight="1" x14ac:dyDescent="0.3">
      <c r="A8" s="1"/>
      <c r="B8" s="2" t="s">
        <v>7</v>
      </c>
      <c r="C8" s="3" t="s">
        <v>8</v>
      </c>
      <c r="D8" s="4" t="s">
        <v>9</v>
      </c>
      <c r="E8" s="5" t="s">
        <v>10</v>
      </c>
      <c r="F8" s="6" t="s">
        <v>11</v>
      </c>
      <c r="G8" s="7" t="s">
        <v>12</v>
      </c>
      <c r="H8" s="241"/>
      <c r="I8" s="8" t="s">
        <v>7</v>
      </c>
      <c r="J8" s="9" t="s">
        <v>8</v>
      </c>
      <c r="K8" s="9" t="s">
        <v>9</v>
      </c>
      <c r="L8" s="9" t="s">
        <v>10</v>
      </c>
      <c r="M8" s="10" t="s">
        <v>11</v>
      </c>
      <c r="N8" s="11" t="s">
        <v>12</v>
      </c>
      <c r="O8" s="241"/>
      <c r="P8" s="12" t="s">
        <v>7</v>
      </c>
      <c r="Q8" s="13" t="s">
        <v>8</v>
      </c>
      <c r="R8" s="4" t="s">
        <v>9</v>
      </c>
      <c r="S8" s="5" t="s">
        <v>10</v>
      </c>
      <c r="T8" s="6" t="s">
        <v>11</v>
      </c>
      <c r="U8" s="7" t="s">
        <v>12</v>
      </c>
    </row>
    <row r="9" spans="1:21" ht="15.75" customHeight="1" x14ac:dyDescent="0.2">
      <c r="A9" s="1"/>
      <c r="B9" s="14">
        <v>1</v>
      </c>
      <c r="C9" s="159"/>
      <c r="D9" s="160"/>
      <c r="E9" s="161"/>
      <c r="F9" s="15">
        <f t="shared" ref="F9:F19" si="0">C9-D9</f>
        <v>0</v>
      </c>
      <c r="G9" s="16">
        <f t="shared" ref="G9:G19" si="1">C9-E9</f>
        <v>0</v>
      </c>
      <c r="H9" s="241"/>
      <c r="I9" s="17">
        <v>1</v>
      </c>
      <c r="J9" s="18"/>
      <c r="K9" s="19"/>
      <c r="L9" s="19"/>
      <c r="M9" s="20">
        <f t="shared" ref="M9:M19" si="2">J9-K9</f>
        <v>0</v>
      </c>
      <c r="N9" s="21">
        <f t="shared" ref="N9:N19" si="3">J9-L9</f>
        <v>0</v>
      </c>
      <c r="O9" s="241"/>
      <c r="P9" s="17">
        <v>1</v>
      </c>
      <c r="Q9" s="22"/>
      <c r="R9" s="23"/>
      <c r="S9" s="23"/>
      <c r="T9" s="24">
        <f t="shared" ref="T9:T19" si="4">Q9-R9</f>
        <v>0</v>
      </c>
      <c r="U9" s="16">
        <f t="shared" ref="U9:U19" si="5">Q9-S9</f>
        <v>0</v>
      </c>
    </row>
    <row r="10" spans="1:21" ht="15.75" customHeight="1" x14ac:dyDescent="0.2">
      <c r="A10" s="1"/>
      <c r="B10" s="25">
        <v>2</v>
      </c>
      <c r="C10" s="162"/>
      <c r="D10" s="163"/>
      <c r="E10" s="164"/>
      <c r="F10" s="26">
        <f t="shared" si="0"/>
        <v>0</v>
      </c>
      <c r="G10" s="27">
        <f t="shared" si="1"/>
        <v>0</v>
      </c>
      <c r="H10" s="241"/>
      <c r="I10" s="28">
        <v>2</v>
      </c>
      <c r="J10" s="29"/>
      <c r="K10" s="30"/>
      <c r="L10" s="30"/>
      <c r="M10" s="31">
        <f t="shared" si="2"/>
        <v>0</v>
      </c>
      <c r="N10" s="32">
        <f t="shared" si="3"/>
        <v>0</v>
      </c>
      <c r="O10" s="241"/>
      <c r="P10" s="28">
        <v>2</v>
      </c>
      <c r="Q10" s="29"/>
      <c r="R10" s="30"/>
      <c r="S10" s="30"/>
      <c r="T10" s="24">
        <f t="shared" si="4"/>
        <v>0</v>
      </c>
      <c r="U10" s="16">
        <f t="shared" si="5"/>
        <v>0</v>
      </c>
    </row>
    <row r="11" spans="1:21" ht="15.75" customHeight="1" x14ac:dyDescent="0.2">
      <c r="A11" s="1"/>
      <c r="B11" s="25">
        <v>3</v>
      </c>
      <c r="C11" s="162"/>
      <c r="D11" s="163"/>
      <c r="E11" s="164"/>
      <c r="F11" s="26">
        <f t="shared" si="0"/>
        <v>0</v>
      </c>
      <c r="G11" s="27">
        <f t="shared" si="1"/>
        <v>0</v>
      </c>
      <c r="H11" s="241"/>
      <c r="I11" s="28">
        <v>3</v>
      </c>
      <c r="J11" s="29"/>
      <c r="K11" s="30"/>
      <c r="L11" s="30"/>
      <c r="M11" s="31">
        <f t="shared" si="2"/>
        <v>0</v>
      </c>
      <c r="N11" s="32">
        <f t="shared" si="3"/>
        <v>0</v>
      </c>
      <c r="O11" s="241"/>
      <c r="P11" s="28">
        <v>3</v>
      </c>
      <c r="Q11" s="155"/>
      <c r="R11" s="156"/>
      <c r="S11" s="156"/>
      <c r="T11" s="24">
        <f t="shared" si="4"/>
        <v>0</v>
      </c>
      <c r="U11" s="16">
        <f t="shared" si="5"/>
        <v>0</v>
      </c>
    </row>
    <row r="12" spans="1:21" ht="15.75" customHeight="1" x14ac:dyDescent="0.2">
      <c r="A12" s="1"/>
      <c r="B12" s="25">
        <v>4</v>
      </c>
      <c r="C12" s="162"/>
      <c r="D12" s="163"/>
      <c r="E12" s="164"/>
      <c r="F12" s="26">
        <f t="shared" si="0"/>
        <v>0</v>
      </c>
      <c r="G12" s="27">
        <f t="shared" si="1"/>
        <v>0</v>
      </c>
      <c r="H12" s="241"/>
      <c r="I12" s="28">
        <v>4</v>
      </c>
      <c r="J12" s="29"/>
      <c r="K12" s="30"/>
      <c r="L12" s="30"/>
      <c r="M12" s="31">
        <f t="shared" si="2"/>
        <v>0</v>
      </c>
      <c r="N12" s="32">
        <f t="shared" si="3"/>
        <v>0</v>
      </c>
      <c r="O12" s="241"/>
      <c r="P12" s="28">
        <v>4</v>
      </c>
      <c r="Q12" s="155"/>
      <c r="R12" s="156"/>
      <c r="S12" s="156"/>
      <c r="T12" s="24">
        <f t="shared" si="4"/>
        <v>0</v>
      </c>
      <c r="U12" s="16">
        <f t="shared" si="5"/>
        <v>0</v>
      </c>
    </row>
    <row r="13" spans="1:21" ht="15.75" customHeight="1" x14ac:dyDescent="0.2">
      <c r="A13" s="1"/>
      <c r="B13" s="25">
        <v>5</v>
      </c>
      <c r="C13" s="162"/>
      <c r="D13" s="163"/>
      <c r="E13" s="164"/>
      <c r="F13" s="26">
        <f t="shared" si="0"/>
        <v>0</v>
      </c>
      <c r="G13" s="27">
        <f t="shared" si="1"/>
        <v>0</v>
      </c>
      <c r="H13" s="241"/>
      <c r="I13" s="28">
        <v>5</v>
      </c>
      <c r="J13" s="29"/>
      <c r="K13" s="30"/>
      <c r="L13" s="30"/>
      <c r="M13" s="31">
        <f t="shared" si="2"/>
        <v>0</v>
      </c>
      <c r="N13" s="32">
        <f t="shared" si="3"/>
        <v>0</v>
      </c>
      <c r="O13" s="241"/>
      <c r="P13" s="28">
        <v>5</v>
      </c>
      <c r="Q13" s="155"/>
      <c r="R13" s="156"/>
      <c r="S13" s="156"/>
      <c r="T13" s="24">
        <f t="shared" si="4"/>
        <v>0</v>
      </c>
      <c r="U13" s="16">
        <f t="shared" si="5"/>
        <v>0</v>
      </c>
    </row>
    <row r="14" spans="1:21" ht="15.75" customHeight="1" x14ac:dyDescent="0.2">
      <c r="A14" s="1"/>
      <c r="B14" s="25">
        <v>6</v>
      </c>
      <c r="C14" s="162"/>
      <c r="D14" s="163"/>
      <c r="E14" s="164"/>
      <c r="F14" s="26">
        <f t="shared" si="0"/>
        <v>0</v>
      </c>
      <c r="G14" s="27">
        <f t="shared" si="1"/>
        <v>0</v>
      </c>
      <c r="H14" s="241"/>
      <c r="I14" s="28">
        <v>6</v>
      </c>
      <c r="J14" s="29"/>
      <c r="K14" s="30"/>
      <c r="L14" s="30"/>
      <c r="M14" s="31">
        <f t="shared" si="2"/>
        <v>0</v>
      </c>
      <c r="N14" s="32">
        <f t="shared" si="3"/>
        <v>0</v>
      </c>
      <c r="O14" s="241"/>
      <c r="P14" s="28">
        <v>6</v>
      </c>
      <c r="Q14" s="155"/>
      <c r="R14" s="156"/>
      <c r="S14" s="156"/>
      <c r="T14" s="24">
        <f t="shared" si="4"/>
        <v>0</v>
      </c>
      <c r="U14" s="16">
        <f t="shared" si="5"/>
        <v>0</v>
      </c>
    </row>
    <row r="15" spans="1:21" ht="15.75" customHeight="1" x14ac:dyDescent="0.2">
      <c r="A15" s="1"/>
      <c r="B15" s="25">
        <v>7</v>
      </c>
      <c r="C15" s="162"/>
      <c r="D15" s="163"/>
      <c r="E15" s="164"/>
      <c r="F15" s="26">
        <f t="shared" si="0"/>
        <v>0</v>
      </c>
      <c r="G15" s="27">
        <f t="shared" si="1"/>
        <v>0</v>
      </c>
      <c r="H15" s="241"/>
      <c r="I15" s="28">
        <v>7</v>
      </c>
      <c r="J15" s="29"/>
      <c r="K15" s="30"/>
      <c r="L15" s="30"/>
      <c r="M15" s="31">
        <f t="shared" si="2"/>
        <v>0</v>
      </c>
      <c r="N15" s="32">
        <f t="shared" si="3"/>
        <v>0</v>
      </c>
      <c r="O15" s="241"/>
      <c r="P15" s="28">
        <v>7</v>
      </c>
      <c r="Q15" s="155"/>
      <c r="R15" s="156"/>
      <c r="S15" s="156"/>
      <c r="T15" s="24">
        <f t="shared" si="4"/>
        <v>0</v>
      </c>
      <c r="U15" s="16">
        <f t="shared" si="5"/>
        <v>0</v>
      </c>
    </row>
    <row r="16" spans="1:21" ht="15.75" customHeight="1" x14ac:dyDescent="0.2">
      <c r="A16" s="1"/>
      <c r="B16" s="25">
        <v>8</v>
      </c>
      <c r="C16" s="162"/>
      <c r="D16" s="163"/>
      <c r="E16" s="164"/>
      <c r="F16" s="26">
        <f t="shared" si="0"/>
        <v>0</v>
      </c>
      <c r="G16" s="27">
        <f t="shared" si="1"/>
        <v>0</v>
      </c>
      <c r="H16" s="241"/>
      <c r="I16" s="28">
        <v>8</v>
      </c>
      <c r="J16" s="29"/>
      <c r="K16" s="30"/>
      <c r="L16" s="30"/>
      <c r="M16" s="31">
        <f t="shared" si="2"/>
        <v>0</v>
      </c>
      <c r="N16" s="32">
        <f t="shared" si="3"/>
        <v>0</v>
      </c>
      <c r="O16" s="241"/>
      <c r="P16" s="28">
        <v>8</v>
      </c>
      <c r="Q16" s="155"/>
      <c r="R16" s="156"/>
      <c r="S16" s="156"/>
      <c r="T16" s="24">
        <f t="shared" si="4"/>
        <v>0</v>
      </c>
      <c r="U16" s="16">
        <f t="shared" si="5"/>
        <v>0</v>
      </c>
    </row>
    <row r="17" spans="1:21" ht="15.75" customHeight="1" x14ac:dyDescent="0.2">
      <c r="A17" s="1"/>
      <c r="B17" s="25">
        <v>9</v>
      </c>
      <c r="C17" s="162"/>
      <c r="D17" s="163"/>
      <c r="E17" s="164"/>
      <c r="F17" s="26">
        <f t="shared" si="0"/>
        <v>0</v>
      </c>
      <c r="G17" s="27">
        <f t="shared" si="1"/>
        <v>0</v>
      </c>
      <c r="H17" s="241"/>
      <c r="I17" s="28">
        <v>9</v>
      </c>
      <c r="J17" s="29"/>
      <c r="K17" s="30"/>
      <c r="L17" s="30"/>
      <c r="M17" s="31">
        <f t="shared" si="2"/>
        <v>0</v>
      </c>
      <c r="N17" s="32">
        <f t="shared" si="3"/>
        <v>0</v>
      </c>
      <c r="O17" s="241"/>
      <c r="P17" s="28">
        <v>9</v>
      </c>
      <c r="Q17" s="155"/>
      <c r="R17" s="156"/>
      <c r="S17" s="156"/>
      <c r="T17" s="24">
        <f t="shared" si="4"/>
        <v>0</v>
      </c>
      <c r="U17" s="16">
        <f t="shared" si="5"/>
        <v>0</v>
      </c>
    </row>
    <row r="18" spans="1:21" ht="15.75" customHeight="1" x14ac:dyDescent="0.2">
      <c r="A18" s="1"/>
      <c r="B18" s="35">
        <v>10</v>
      </c>
      <c r="C18" s="165"/>
      <c r="D18" s="166"/>
      <c r="E18" s="167"/>
      <c r="F18" s="36">
        <f t="shared" si="0"/>
        <v>0</v>
      </c>
      <c r="G18" s="37">
        <f t="shared" si="1"/>
        <v>0</v>
      </c>
      <c r="H18" s="241"/>
      <c r="I18" s="38">
        <v>10</v>
      </c>
      <c r="J18" s="168"/>
      <c r="K18" s="169"/>
      <c r="L18" s="169"/>
      <c r="M18" s="41">
        <f t="shared" si="2"/>
        <v>0</v>
      </c>
      <c r="N18" s="42">
        <f t="shared" si="3"/>
        <v>0</v>
      </c>
      <c r="O18" s="241"/>
      <c r="P18" s="38">
        <v>10</v>
      </c>
      <c r="Q18" s="157"/>
      <c r="R18" s="158"/>
      <c r="S18" s="158"/>
      <c r="T18" s="24">
        <f t="shared" si="4"/>
        <v>0</v>
      </c>
      <c r="U18" s="16">
        <f t="shared" si="5"/>
        <v>0</v>
      </c>
    </row>
    <row r="19" spans="1:21" ht="93" customHeight="1" x14ac:dyDescent="0.25">
      <c r="A19" s="1"/>
      <c r="B19" s="233" t="s">
        <v>61</v>
      </c>
      <c r="C19" s="73" t="e">
        <f t="shared" ref="C19:E19" si="6">AVERAGE(C9:C18)</f>
        <v>#DIV/0!</v>
      </c>
      <c r="D19" s="74" t="e">
        <f t="shared" si="6"/>
        <v>#DIV/0!</v>
      </c>
      <c r="E19" s="74" t="e">
        <f t="shared" si="6"/>
        <v>#DIV/0!</v>
      </c>
      <c r="F19" s="74" t="e">
        <f t="shared" si="0"/>
        <v>#DIV/0!</v>
      </c>
      <c r="G19" s="75" t="e">
        <f t="shared" si="1"/>
        <v>#DIV/0!</v>
      </c>
      <c r="H19" s="241"/>
      <c r="I19" s="233" t="s">
        <v>61</v>
      </c>
      <c r="J19" s="76" t="e">
        <f t="shared" ref="J19:L19" si="7">AVERAGE(J9:J18)</f>
        <v>#DIV/0!</v>
      </c>
      <c r="K19" s="74" t="e">
        <f t="shared" si="7"/>
        <v>#DIV/0!</v>
      </c>
      <c r="L19" s="74" t="e">
        <f t="shared" si="7"/>
        <v>#DIV/0!</v>
      </c>
      <c r="M19" s="74" t="e">
        <f t="shared" si="2"/>
        <v>#DIV/0!</v>
      </c>
      <c r="N19" s="75" t="e">
        <f t="shared" si="3"/>
        <v>#DIV/0!</v>
      </c>
      <c r="O19" s="241"/>
      <c r="P19" s="233" t="s">
        <v>61</v>
      </c>
      <c r="Q19" s="76" t="e">
        <f t="shared" ref="Q19:S19" si="8">AVERAGE(Q9:Q18)</f>
        <v>#DIV/0!</v>
      </c>
      <c r="R19" s="74" t="e">
        <f t="shared" si="8"/>
        <v>#DIV/0!</v>
      </c>
      <c r="S19" s="74" t="e">
        <f t="shared" si="8"/>
        <v>#DIV/0!</v>
      </c>
      <c r="T19" s="74" t="e">
        <f t="shared" si="4"/>
        <v>#DIV/0!</v>
      </c>
      <c r="U19" s="75" t="e">
        <f t="shared" si="5"/>
        <v>#DIV/0!</v>
      </c>
    </row>
    <row r="20" spans="1:21" ht="15.75" customHeight="1" x14ac:dyDescent="0.15">
      <c r="A20" s="1"/>
      <c r="B20" s="240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</row>
    <row r="21" spans="1:21" ht="15.75" customHeight="1" x14ac:dyDescent="0.15">
      <c r="A21" s="1"/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</row>
    <row r="22" spans="1:21" ht="31" customHeight="1" x14ac:dyDescent="0.3">
      <c r="A22" s="1"/>
      <c r="B22" s="268" t="s">
        <v>23</v>
      </c>
      <c r="C22" s="242" t="s">
        <v>13</v>
      </c>
      <c r="D22" s="237"/>
      <c r="E22" s="237"/>
      <c r="F22" s="237"/>
      <c r="G22" s="238"/>
      <c r="H22" s="245"/>
      <c r="I22" s="268" t="s">
        <v>23</v>
      </c>
      <c r="J22" s="243" t="s">
        <v>14</v>
      </c>
      <c r="K22" s="237"/>
      <c r="L22" s="237"/>
      <c r="M22" s="237"/>
      <c r="N22" s="238"/>
      <c r="O22" s="245"/>
      <c r="P22" s="268" t="s">
        <v>23</v>
      </c>
      <c r="Q22" s="242" t="s">
        <v>15</v>
      </c>
      <c r="R22" s="237"/>
      <c r="S22" s="237"/>
      <c r="T22" s="237"/>
      <c r="U22" s="238"/>
    </row>
    <row r="23" spans="1:21" ht="15.75" customHeight="1" x14ac:dyDescent="0.2">
      <c r="A23" s="1"/>
      <c r="B23" s="235"/>
      <c r="C23" s="236" t="s">
        <v>6</v>
      </c>
      <c r="D23" s="237"/>
      <c r="E23" s="237"/>
      <c r="F23" s="237"/>
      <c r="G23" s="238"/>
      <c r="H23" s="241"/>
      <c r="I23" s="235"/>
      <c r="J23" s="236" t="s">
        <v>6</v>
      </c>
      <c r="K23" s="237"/>
      <c r="L23" s="237"/>
      <c r="M23" s="237"/>
      <c r="N23" s="238"/>
      <c r="O23" s="241"/>
      <c r="P23" s="235"/>
      <c r="Q23" s="236" t="s">
        <v>6</v>
      </c>
      <c r="R23" s="237"/>
      <c r="S23" s="237"/>
      <c r="T23" s="237"/>
      <c r="U23" s="238"/>
    </row>
    <row r="24" spans="1:21" ht="84" customHeight="1" x14ac:dyDescent="0.3">
      <c r="A24" s="1"/>
      <c r="B24" s="2" t="s">
        <v>7</v>
      </c>
      <c r="C24" s="9" t="s">
        <v>8</v>
      </c>
      <c r="D24" s="9" t="s">
        <v>9</v>
      </c>
      <c r="E24" s="9" t="s">
        <v>10</v>
      </c>
      <c r="F24" s="48" t="s">
        <v>11</v>
      </c>
      <c r="G24" s="49" t="s">
        <v>12</v>
      </c>
      <c r="H24" s="241"/>
      <c r="I24" s="50" t="s">
        <v>7</v>
      </c>
      <c r="J24" s="51" t="s">
        <v>8</v>
      </c>
      <c r="K24" s="51" t="s">
        <v>9</v>
      </c>
      <c r="L24" s="51" t="s">
        <v>10</v>
      </c>
      <c r="M24" s="10" t="s">
        <v>11</v>
      </c>
      <c r="N24" s="11" t="s">
        <v>12</v>
      </c>
      <c r="O24" s="241"/>
      <c r="P24" s="2" t="s">
        <v>7</v>
      </c>
      <c r="Q24" s="9" t="s">
        <v>8</v>
      </c>
      <c r="R24" s="9" t="s">
        <v>9</v>
      </c>
      <c r="S24" s="9" t="s">
        <v>10</v>
      </c>
      <c r="T24" s="48" t="s">
        <v>11</v>
      </c>
      <c r="U24" s="49" t="s">
        <v>12</v>
      </c>
    </row>
    <row r="25" spans="1:21" ht="15.75" customHeight="1" x14ac:dyDescent="0.2">
      <c r="A25" s="1"/>
      <c r="B25" s="17">
        <v>1</v>
      </c>
      <c r="C25" s="18"/>
      <c r="D25" s="19"/>
      <c r="E25" s="19"/>
      <c r="F25" s="52">
        <f t="shared" ref="F25:F35" si="9">C25-D25</f>
        <v>0</v>
      </c>
      <c r="G25" s="53">
        <f t="shared" ref="G25:G35" si="10">C25-E25</f>
        <v>0</v>
      </c>
      <c r="H25" s="241"/>
      <c r="I25" s="17">
        <v>1</v>
      </c>
      <c r="J25" s="18"/>
      <c r="K25" s="19"/>
      <c r="L25" s="19"/>
      <c r="M25" s="20">
        <f t="shared" ref="M25:M35" si="11">J25-K25</f>
        <v>0</v>
      </c>
      <c r="N25" s="21">
        <f t="shared" ref="N25:N35" si="12">J25-L25</f>
        <v>0</v>
      </c>
      <c r="O25" s="241"/>
      <c r="P25" s="17">
        <v>1</v>
      </c>
      <c r="Q25" s="18"/>
      <c r="R25" s="19"/>
      <c r="S25" s="19"/>
      <c r="T25" s="52">
        <f t="shared" ref="T25:T35" si="13">Q25-R25</f>
        <v>0</v>
      </c>
      <c r="U25" s="53">
        <f t="shared" ref="U25:U35" si="14">Q25-S25</f>
        <v>0</v>
      </c>
    </row>
    <row r="26" spans="1:21" ht="15.75" customHeight="1" x14ac:dyDescent="0.2">
      <c r="A26" s="1"/>
      <c r="B26" s="28">
        <v>2</v>
      </c>
      <c r="C26" s="29"/>
      <c r="D26" s="30"/>
      <c r="E26" s="30"/>
      <c r="F26" s="52">
        <f t="shared" si="9"/>
        <v>0</v>
      </c>
      <c r="G26" s="53">
        <f t="shared" si="10"/>
        <v>0</v>
      </c>
      <c r="H26" s="241"/>
      <c r="I26" s="28">
        <v>2</v>
      </c>
      <c r="J26" s="29"/>
      <c r="K26" s="30"/>
      <c r="L26" s="30"/>
      <c r="M26" s="20">
        <f t="shared" si="11"/>
        <v>0</v>
      </c>
      <c r="N26" s="21">
        <f t="shared" si="12"/>
        <v>0</v>
      </c>
      <c r="O26" s="241"/>
      <c r="P26" s="28">
        <v>2</v>
      </c>
      <c r="Q26" s="29"/>
      <c r="R26" s="30"/>
      <c r="S26" s="30"/>
      <c r="T26" s="52">
        <f t="shared" si="13"/>
        <v>0</v>
      </c>
      <c r="U26" s="53">
        <f t="shared" si="14"/>
        <v>0</v>
      </c>
    </row>
    <row r="27" spans="1:21" ht="15.75" customHeight="1" x14ac:dyDescent="0.2">
      <c r="A27" s="1"/>
      <c r="B27" s="28">
        <v>3</v>
      </c>
      <c r="C27" s="155"/>
      <c r="D27" s="156"/>
      <c r="E27" s="156"/>
      <c r="F27" s="52">
        <f t="shared" si="9"/>
        <v>0</v>
      </c>
      <c r="G27" s="53">
        <f t="shared" si="10"/>
        <v>0</v>
      </c>
      <c r="H27" s="241"/>
      <c r="I27" s="28">
        <v>3</v>
      </c>
      <c r="J27" s="155"/>
      <c r="K27" s="156"/>
      <c r="L27" s="156"/>
      <c r="M27" s="20">
        <f t="shared" si="11"/>
        <v>0</v>
      </c>
      <c r="N27" s="21">
        <f t="shared" si="12"/>
        <v>0</v>
      </c>
      <c r="O27" s="241"/>
      <c r="P27" s="28">
        <v>3</v>
      </c>
      <c r="Q27" s="155"/>
      <c r="R27" s="156"/>
      <c r="S27" s="156"/>
      <c r="T27" s="52">
        <f t="shared" si="13"/>
        <v>0</v>
      </c>
      <c r="U27" s="53">
        <f t="shared" si="14"/>
        <v>0</v>
      </c>
    </row>
    <row r="28" spans="1:21" ht="15.75" customHeight="1" x14ac:dyDescent="0.2">
      <c r="A28" s="1"/>
      <c r="B28" s="28">
        <v>4</v>
      </c>
      <c r="C28" s="155"/>
      <c r="D28" s="156"/>
      <c r="E28" s="156"/>
      <c r="F28" s="52">
        <f t="shared" si="9"/>
        <v>0</v>
      </c>
      <c r="G28" s="53">
        <f t="shared" si="10"/>
        <v>0</v>
      </c>
      <c r="H28" s="241"/>
      <c r="I28" s="28">
        <v>4</v>
      </c>
      <c r="J28" s="155"/>
      <c r="K28" s="156"/>
      <c r="L28" s="156"/>
      <c r="M28" s="20">
        <f t="shared" si="11"/>
        <v>0</v>
      </c>
      <c r="N28" s="21">
        <f t="shared" si="12"/>
        <v>0</v>
      </c>
      <c r="O28" s="241"/>
      <c r="P28" s="28">
        <v>4</v>
      </c>
      <c r="Q28" s="155"/>
      <c r="R28" s="156"/>
      <c r="S28" s="156"/>
      <c r="T28" s="52">
        <f t="shared" si="13"/>
        <v>0</v>
      </c>
      <c r="U28" s="53">
        <f t="shared" si="14"/>
        <v>0</v>
      </c>
    </row>
    <row r="29" spans="1:21" ht="15.75" customHeight="1" x14ac:dyDescent="0.2">
      <c r="A29" s="1"/>
      <c r="B29" s="28">
        <v>5</v>
      </c>
      <c r="C29" s="155"/>
      <c r="D29" s="156"/>
      <c r="E29" s="156"/>
      <c r="F29" s="52">
        <f t="shared" si="9"/>
        <v>0</v>
      </c>
      <c r="G29" s="53">
        <f t="shared" si="10"/>
        <v>0</v>
      </c>
      <c r="H29" s="241"/>
      <c r="I29" s="28">
        <v>5</v>
      </c>
      <c r="J29" s="155"/>
      <c r="K29" s="156"/>
      <c r="L29" s="156"/>
      <c r="M29" s="20">
        <f t="shared" si="11"/>
        <v>0</v>
      </c>
      <c r="N29" s="21">
        <f t="shared" si="12"/>
        <v>0</v>
      </c>
      <c r="O29" s="241"/>
      <c r="P29" s="28">
        <v>5</v>
      </c>
      <c r="Q29" s="155"/>
      <c r="R29" s="156"/>
      <c r="S29" s="156"/>
      <c r="T29" s="52">
        <f t="shared" si="13"/>
        <v>0</v>
      </c>
      <c r="U29" s="53">
        <f t="shared" si="14"/>
        <v>0</v>
      </c>
    </row>
    <row r="30" spans="1:21" ht="15.75" customHeight="1" x14ac:dyDescent="0.2">
      <c r="A30" s="1"/>
      <c r="B30" s="28">
        <v>6</v>
      </c>
      <c r="C30" s="155"/>
      <c r="D30" s="156"/>
      <c r="E30" s="156"/>
      <c r="F30" s="52">
        <f t="shared" si="9"/>
        <v>0</v>
      </c>
      <c r="G30" s="53">
        <f t="shared" si="10"/>
        <v>0</v>
      </c>
      <c r="H30" s="241"/>
      <c r="I30" s="28">
        <v>6</v>
      </c>
      <c r="J30" s="155"/>
      <c r="K30" s="156"/>
      <c r="L30" s="156"/>
      <c r="M30" s="20">
        <f t="shared" si="11"/>
        <v>0</v>
      </c>
      <c r="N30" s="21">
        <f t="shared" si="12"/>
        <v>0</v>
      </c>
      <c r="O30" s="241"/>
      <c r="P30" s="28">
        <v>6</v>
      </c>
      <c r="Q30" s="155"/>
      <c r="R30" s="156"/>
      <c r="S30" s="156"/>
      <c r="T30" s="52">
        <f t="shared" si="13"/>
        <v>0</v>
      </c>
      <c r="U30" s="53">
        <f t="shared" si="14"/>
        <v>0</v>
      </c>
    </row>
    <row r="31" spans="1:21" ht="15.75" customHeight="1" x14ac:dyDescent="0.2">
      <c r="A31" s="1"/>
      <c r="B31" s="28">
        <v>7</v>
      </c>
      <c r="C31" s="155"/>
      <c r="D31" s="156"/>
      <c r="E31" s="156"/>
      <c r="F31" s="52">
        <f t="shared" si="9"/>
        <v>0</v>
      </c>
      <c r="G31" s="53">
        <f t="shared" si="10"/>
        <v>0</v>
      </c>
      <c r="H31" s="241"/>
      <c r="I31" s="28">
        <v>7</v>
      </c>
      <c r="J31" s="155"/>
      <c r="K31" s="156"/>
      <c r="L31" s="156"/>
      <c r="M31" s="20">
        <f t="shared" si="11"/>
        <v>0</v>
      </c>
      <c r="N31" s="21">
        <f t="shared" si="12"/>
        <v>0</v>
      </c>
      <c r="O31" s="241"/>
      <c r="P31" s="28">
        <v>7</v>
      </c>
      <c r="Q31" s="155"/>
      <c r="R31" s="156"/>
      <c r="S31" s="156"/>
      <c r="T31" s="52">
        <f t="shared" si="13"/>
        <v>0</v>
      </c>
      <c r="U31" s="53">
        <f t="shared" si="14"/>
        <v>0</v>
      </c>
    </row>
    <row r="32" spans="1:21" ht="15.75" customHeight="1" x14ac:dyDescent="0.2">
      <c r="A32" s="1"/>
      <c r="B32" s="28">
        <v>8</v>
      </c>
      <c r="C32" s="155"/>
      <c r="D32" s="156"/>
      <c r="E32" s="156"/>
      <c r="F32" s="52">
        <f t="shared" si="9"/>
        <v>0</v>
      </c>
      <c r="G32" s="53">
        <f t="shared" si="10"/>
        <v>0</v>
      </c>
      <c r="H32" s="241"/>
      <c r="I32" s="28">
        <v>8</v>
      </c>
      <c r="J32" s="155"/>
      <c r="K32" s="156"/>
      <c r="L32" s="156"/>
      <c r="M32" s="20">
        <f t="shared" si="11"/>
        <v>0</v>
      </c>
      <c r="N32" s="21">
        <f t="shared" si="12"/>
        <v>0</v>
      </c>
      <c r="O32" s="241"/>
      <c r="P32" s="28">
        <v>8</v>
      </c>
      <c r="Q32" s="155"/>
      <c r="R32" s="156"/>
      <c r="S32" s="156"/>
      <c r="T32" s="52">
        <f t="shared" si="13"/>
        <v>0</v>
      </c>
      <c r="U32" s="53">
        <f t="shared" si="14"/>
        <v>0</v>
      </c>
    </row>
    <row r="33" spans="1:21" ht="15.75" customHeight="1" x14ac:dyDescent="0.2">
      <c r="A33" s="1"/>
      <c r="B33" s="28">
        <v>9</v>
      </c>
      <c r="C33" s="155"/>
      <c r="D33" s="156"/>
      <c r="E33" s="156"/>
      <c r="F33" s="52">
        <f t="shared" si="9"/>
        <v>0</v>
      </c>
      <c r="G33" s="53">
        <f t="shared" si="10"/>
        <v>0</v>
      </c>
      <c r="H33" s="241"/>
      <c r="I33" s="28">
        <v>9</v>
      </c>
      <c r="J33" s="155"/>
      <c r="K33" s="156"/>
      <c r="L33" s="156"/>
      <c r="M33" s="20">
        <f t="shared" si="11"/>
        <v>0</v>
      </c>
      <c r="N33" s="21">
        <f t="shared" si="12"/>
        <v>0</v>
      </c>
      <c r="O33" s="241"/>
      <c r="P33" s="28">
        <v>9</v>
      </c>
      <c r="Q33" s="155"/>
      <c r="R33" s="156"/>
      <c r="S33" s="156"/>
      <c r="T33" s="52">
        <f t="shared" si="13"/>
        <v>0</v>
      </c>
      <c r="U33" s="53">
        <f t="shared" si="14"/>
        <v>0</v>
      </c>
    </row>
    <row r="34" spans="1:21" ht="15.75" customHeight="1" x14ac:dyDescent="0.2">
      <c r="A34" s="1"/>
      <c r="B34" s="38">
        <v>10</v>
      </c>
      <c r="C34" s="157"/>
      <c r="D34" s="158"/>
      <c r="E34" s="158"/>
      <c r="F34" s="52">
        <f t="shared" si="9"/>
        <v>0</v>
      </c>
      <c r="G34" s="53">
        <f t="shared" si="10"/>
        <v>0</v>
      </c>
      <c r="H34" s="241"/>
      <c r="I34" s="38">
        <v>10</v>
      </c>
      <c r="J34" s="157"/>
      <c r="K34" s="158"/>
      <c r="L34" s="158"/>
      <c r="M34" s="20">
        <f t="shared" si="11"/>
        <v>0</v>
      </c>
      <c r="N34" s="21">
        <f t="shared" si="12"/>
        <v>0</v>
      </c>
      <c r="O34" s="241"/>
      <c r="P34" s="38">
        <v>10</v>
      </c>
      <c r="Q34" s="157"/>
      <c r="R34" s="158"/>
      <c r="S34" s="158"/>
      <c r="T34" s="52">
        <f t="shared" si="13"/>
        <v>0</v>
      </c>
      <c r="U34" s="53">
        <f t="shared" si="14"/>
        <v>0</v>
      </c>
    </row>
    <row r="35" spans="1:21" ht="109" customHeight="1" x14ac:dyDescent="0.25">
      <c r="A35" s="1"/>
      <c r="B35" s="233" t="s">
        <v>61</v>
      </c>
      <c r="C35" s="77" t="e">
        <f t="shared" ref="C35:E35" si="15">AVERAGE(C25:C34)</f>
        <v>#DIV/0!</v>
      </c>
      <c r="D35" s="77" t="e">
        <f t="shared" si="15"/>
        <v>#DIV/0!</v>
      </c>
      <c r="E35" s="77" t="e">
        <f t="shared" si="15"/>
        <v>#DIV/0!</v>
      </c>
      <c r="F35" s="78" t="e">
        <f t="shared" si="9"/>
        <v>#DIV/0!</v>
      </c>
      <c r="G35" s="75" t="e">
        <f t="shared" si="10"/>
        <v>#DIV/0!</v>
      </c>
      <c r="H35" s="241"/>
      <c r="I35" s="233" t="s">
        <v>61</v>
      </c>
      <c r="J35" s="77" t="e">
        <f t="shared" ref="J35:L35" si="16">AVERAGE(J25:J34)</f>
        <v>#DIV/0!</v>
      </c>
      <c r="K35" s="77" t="e">
        <f t="shared" si="16"/>
        <v>#DIV/0!</v>
      </c>
      <c r="L35" s="77" t="e">
        <f t="shared" si="16"/>
        <v>#DIV/0!</v>
      </c>
      <c r="M35" s="78" t="e">
        <f t="shared" si="11"/>
        <v>#DIV/0!</v>
      </c>
      <c r="N35" s="75" t="e">
        <f t="shared" si="12"/>
        <v>#DIV/0!</v>
      </c>
      <c r="O35" s="241"/>
      <c r="P35" s="233" t="s">
        <v>61</v>
      </c>
      <c r="Q35" s="77" t="e">
        <f t="shared" ref="Q35:S35" si="17">AVERAGE(Q25:Q34)</f>
        <v>#DIV/0!</v>
      </c>
      <c r="R35" s="77" t="e">
        <f t="shared" si="17"/>
        <v>#DIV/0!</v>
      </c>
      <c r="S35" s="77" t="e">
        <f t="shared" si="17"/>
        <v>#DIV/0!</v>
      </c>
      <c r="T35" s="78" t="e">
        <f t="shared" si="13"/>
        <v>#DIV/0!</v>
      </c>
      <c r="U35" s="75" t="e">
        <f t="shared" si="14"/>
        <v>#DIV/0!</v>
      </c>
    </row>
    <row r="36" spans="1:21" ht="15.75" customHeight="1" x14ac:dyDescent="0.15"/>
    <row r="37" spans="1:21" ht="15.75" customHeight="1" x14ac:dyDescent="0.15"/>
    <row r="38" spans="1:21" ht="7.5" customHeight="1" x14ac:dyDescent="0.1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spans="1:21" ht="15.75" customHeight="1" x14ac:dyDescent="0.15"/>
    <row r="40" spans="1:21" ht="15.75" customHeight="1" x14ac:dyDescent="0.15">
      <c r="A40" s="270" t="s">
        <v>62</v>
      </c>
      <c r="B40" s="257"/>
      <c r="C40" s="257"/>
      <c r="D40" s="257"/>
      <c r="E40" s="257"/>
      <c r="F40" s="258"/>
    </row>
    <row r="41" spans="1:21" ht="15.75" customHeight="1" x14ac:dyDescent="0.15">
      <c r="A41" s="259"/>
      <c r="B41" s="241"/>
      <c r="C41" s="241"/>
      <c r="D41" s="241"/>
      <c r="E41" s="241"/>
      <c r="F41" s="260"/>
    </row>
    <row r="42" spans="1:21" ht="15.75" customHeight="1" x14ac:dyDescent="0.15">
      <c r="A42" s="259"/>
      <c r="B42" s="241"/>
      <c r="C42" s="241"/>
      <c r="D42" s="241"/>
      <c r="E42" s="241"/>
      <c r="F42" s="260"/>
    </row>
    <row r="43" spans="1:21" ht="15.75" customHeight="1" x14ac:dyDescent="0.15">
      <c r="A43" s="259"/>
      <c r="B43" s="241"/>
      <c r="C43" s="241"/>
      <c r="D43" s="241"/>
      <c r="E43" s="241"/>
      <c r="F43" s="260"/>
    </row>
    <row r="44" spans="1:21" ht="15.75" customHeight="1" x14ac:dyDescent="0.15">
      <c r="A44" s="259"/>
      <c r="B44" s="241"/>
      <c r="C44" s="241"/>
      <c r="D44" s="241"/>
      <c r="E44" s="241"/>
      <c r="F44" s="260"/>
    </row>
    <row r="45" spans="1:21" ht="15.75" customHeight="1" thickBot="1" x14ac:dyDescent="0.2">
      <c r="A45" s="271"/>
      <c r="B45" s="252"/>
      <c r="C45" s="252"/>
      <c r="D45" s="252"/>
      <c r="E45" s="252"/>
      <c r="F45" s="272"/>
    </row>
    <row r="46" spans="1:21" ht="32" customHeight="1" thickTop="1" thickBot="1" x14ac:dyDescent="0.35">
      <c r="A46" s="79" t="s">
        <v>8</v>
      </c>
      <c r="B46" s="80" t="s">
        <v>9</v>
      </c>
      <c r="C46" s="81" t="s">
        <v>10</v>
      </c>
      <c r="D46" s="239" t="s">
        <v>16</v>
      </c>
      <c r="E46" s="238"/>
      <c r="F46" s="2" t="s">
        <v>7</v>
      </c>
    </row>
    <row r="47" spans="1:21" ht="15.75" customHeight="1" x14ac:dyDescent="0.2">
      <c r="A47" s="182" t="str">
        <f>IF(AND(C9&lt;&gt;"",J9&lt;&gt;"",Q9&lt;&gt;"",C25&lt;&gt;"",J25&lt;&gt;"",Q25&lt;&gt;""),SUM(C9, J9, Q9, C25, J25, Q25), "")</f>
        <v/>
      </c>
      <c r="B47" s="182" t="str">
        <f t="shared" ref="B47:C47" si="18">IF(AND(D9&lt;&gt;"",K9&lt;&gt;"",R9&lt;&gt;"",D25&lt;&gt;"",K25&lt;&gt;"",R25&lt;&gt;""),SUM(D9, K9, R9, D25, K25, R25), "")</f>
        <v/>
      </c>
      <c r="C47" s="182" t="str">
        <f t="shared" si="18"/>
        <v/>
      </c>
      <c r="D47" s="82" t="s">
        <v>17</v>
      </c>
      <c r="E47" s="83">
        <f>COUNT('Sedan Production Rate'!A47:A56)</f>
        <v>0</v>
      </c>
      <c r="F47" s="14">
        <v>1</v>
      </c>
    </row>
    <row r="48" spans="1:21" ht="15.75" customHeight="1" x14ac:dyDescent="0.2">
      <c r="A48" s="182" t="str">
        <f>IF(AND(C10&lt;&gt;"",J10&lt;&gt;"",Q10&lt;&gt;"",C26&lt;&gt;"",J26&lt;&gt;"",Q26&lt;&gt;""),SUM(C10, J10, Q10, C26, J26, Q26), "")</f>
        <v/>
      </c>
      <c r="B48" s="182" t="str">
        <f t="shared" ref="B48:C48" si="19">IF(AND(D10&lt;&gt;"",K10&lt;&gt;"",R10&lt;&gt;"",D26&lt;&gt;"",K26&lt;&gt;"",R26&lt;&gt;""),SUM(D10, K10, R10, D26, K26, R26), "")</f>
        <v/>
      </c>
      <c r="C48" s="182" t="str">
        <f t="shared" si="19"/>
        <v/>
      </c>
      <c r="D48" s="84" t="s">
        <v>18</v>
      </c>
      <c r="E48" s="83">
        <f>COUNT('Sedan Production Rate'!B47:B56)</f>
        <v>0</v>
      </c>
      <c r="F48" s="25">
        <v>2</v>
      </c>
    </row>
    <row r="49" spans="1:6" ht="15.75" customHeight="1" thickBot="1" x14ac:dyDescent="0.25">
      <c r="A49" s="182" t="str">
        <f t="shared" ref="A49:A56" si="20">IF(AND(C11&lt;&gt;"",J11&lt;&gt;"",Q11&lt;&gt;"",C27&lt;&gt;"",J27&lt;&gt;"",Q27&lt;&gt;""),SUM(C11, J11, Q11, C27, J27, Q27), "")</f>
        <v/>
      </c>
      <c r="B49" s="182" t="str">
        <f t="shared" ref="B49:C49" si="21">IF(AND(D11&lt;&gt;"",K11&lt;&gt;"",R11&lt;&gt;"",D27&lt;&gt;"",K27&lt;&gt;"",R27&lt;&gt;""),SUM(D11, K11, R11, D27, K27, R27), "")</f>
        <v/>
      </c>
      <c r="C49" s="182" t="str">
        <f t="shared" si="21"/>
        <v/>
      </c>
      <c r="D49" s="85" t="s">
        <v>19</v>
      </c>
      <c r="E49" s="65">
        <f>COUNT('Sedan Production Rate'!C47:C56)</f>
        <v>0</v>
      </c>
      <c r="F49" s="25">
        <v>3</v>
      </c>
    </row>
    <row r="50" spans="1:6" ht="15.75" customHeight="1" x14ac:dyDescent="0.2">
      <c r="A50" s="182" t="str">
        <f t="shared" si="20"/>
        <v/>
      </c>
      <c r="B50" s="182" t="str">
        <f t="shared" ref="B50:C50" si="22">IF(AND(D12&lt;&gt;"",K12&lt;&gt;"",R12&lt;&gt;"",D28&lt;&gt;"",K28&lt;&gt;"",R28&lt;&gt;""),SUM(D12, K12, R12, D28, K28, R28), "")</f>
        <v/>
      </c>
      <c r="C50" s="182" t="str">
        <f t="shared" si="22"/>
        <v/>
      </c>
      <c r="D50" s="86"/>
      <c r="E50" s="87"/>
      <c r="F50" s="25">
        <v>4</v>
      </c>
    </row>
    <row r="51" spans="1:6" ht="15.75" customHeight="1" x14ac:dyDescent="0.2">
      <c r="A51" s="182" t="str">
        <f t="shared" si="20"/>
        <v/>
      </c>
      <c r="B51" s="182" t="str">
        <f t="shared" ref="B51:C51" si="23">IF(AND(D13&lt;&gt;"",K13&lt;&gt;"",R13&lt;&gt;"",D29&lt;&gt;"",K29&lt;&gt;"",R29&lt;&gt;""),SUM(D13, K13, R13, D29, K29, R29), "")</f>
        <v/>
      </c>
      <c r="C51" s="182" t="str">
        <f t="shared" si="23"/>
        <v/>
      </c>
      <c r="D51" s="86"/>
      <c r="E51" s="87"/>
      <c r="F51" s="25">
        <v>5</v>
      </c>
    </row>
    <row r="52" spans="1:6" ht="15.75" customHeight="1" x14ac:dyDescent="0.2">
      <c r="A52" s="182" t="str">
        <f t="shared" si="20"/>
        <v/>
      </c>
      <c r="B52" s="182" t="str">
        <f t="shared" ref="B52:C52" si="24">IF(AND(D14&lt;&gt;"",K14&lt;&gt;"",R14&lt;&gt;"",D30&lt;&gt;"",K30&lt;&gt;"",R30&lt;&gt;""),SUM(D14, K14, R14, D30, K30, R30), "")</f>
        <v/>
      </c>
      <c r="C52" s="182" t="str">
        <f t="shared" si="24"/>
        <v/>
      </c>
      <c r="D52" s="86"/>
      <c r="E52" s="87"/>
      <c r="F52" s="25">
        <v>6</v>
      </c>
    </row>
    <row r="53" spans="1:6" ht="15.75" customHeight="1" x14ac:dyDescent="0.2">
      <c r="A53" s="182" t="str">
        <f t="shared" si="20"/>
        <v/>
      </c>
      <c r="B53" s="182" t="str">
        <f t="shared" ref="B53:C53" si="25">IF(AND(D15&lt;&gt;"",K15&lt;&gt;"",R15&lt;&gt;"",D31&lt;&gt;"",K31&lt;&gt;"",R31&lt;&gt;""),SUM(D15, K15, R15, D31, K31, R31), "")</f>
        <v/>
      </c>
      <c r="C53" s="182" t="str">
        <f t="shared" si="25"/>
        <v/>
      </c>
      <c r="D53" s="86"/>
      <c r="E53" s="87"/>
      <c r="F53" s="25">
        <v>7</v>
      </c>
    </row>
    <row r="54" spans="1:6" ht="15.75" customHeight="1" x14ac:dyDescent="0.2">
      <c r="A54" s="182" t="str">
        <f t="shared" si="20"/>
        <v/>
      </c>
      <c r="B54" s="182" t="str">
        <f t="shared" ref="B54:C54" si="26">IF(AND(D16&lt;&gt;"",K16&lt;&gt;"",R16&lt;&gt;"",D32&lt;&gt;"",K32&lt;&gt;"",R32&lt;&gt;""),SUM(D16, K16, R16, D32, K32, R32), "")</f>
        <v/>
      </c>
      <c r="C54" s="182" t="str">
        <f t="shared" si="26"/>
        <v/>
      </c>
      <c r="D54" s="86"/>
      <c r="E54" s="87"/>
      <c r="F54" s="25">
        <v>8</v>
      </c>
    </row>
    <row r="55" spans="1:6" ht="15.75" customHeight="1" x14ac:dyDescent="0.2">
      <c r="A55" s="182" t="str">
        <f t="shared" si="20"/>
        <v/>
      </c>
      <c r="B55" s="182" t="str">
        <f t="shared" ref="B55:C55" si="27">IF(AND(D17&lt;&gt;"",K17&lt;&gt;"",R17&lt;&gt;"",D33&lt;&gt;"",K33&lt;&gt;"",R33&lt;&gt;""),SUM(D17, K17, R17, D33, K33, R33), "")</f>
        <v/>
      </c>
      <c r="C55" s="182" t="str">
        <f t="shared" si="27"/>
        <v/>
      </c>
      <c r="D55" s="86"/>
      <c r="E55" s="87"/>
      <c r="F55" s="25">
        <v>9</v>
      </c>
    </row>
    <row r="56" spans="1:6" ht="15.75" customHeight="1" thickBot="1" x14ac:dyDescent="0.25">
      <c r="A56" s="182" t="str">
        <f t="shared" si="20"/>
        <v/>
      </c>
      <c r="B56" s="182" t="str">
        <f t="shared" ref="B56:C56" si="28">IF(AND(D18&lt;&gt;"",K18&lt;&gt;"",R18&lt;&gt;"",D34&lt;&gt;"",K34&lt;&gt;"",R34&lt;&gt;""),SUM(D18, K18, R18, D34, K34, R34), "")</f>
        <v/>
      </c>
      <c r="C56" s="182" t="str">
        <f t="shared" si="28"/>
        <v/>
      </c>
      <c r="D56" s="86"/>
      <c r="E56" s="87"/>
      <c r="F56" s="35">
        <v>10</v>
      </c>
    </row>
    <row r="57" spans="1:6" ht="15.75" customHeight="1" thickBot="1" x14ac:dyDescent="0.25">
      <c r="A57" s="88" t="e">
        <f t="shared" ref="A57:C57" si="29">AVERAGE(A47:A56)</f>
        <v>#DIV/0!</v>
      </c>
      <c r="B57" s="74" t="e">
        <f t="shared" si="29"/>
        <v>#DIV/0!</v>
      </c>
      <c r="C57" s="74" t="e">
        <f t="shared" si="29"/>
        <v>#DIV/0!</v>
      </c>
      <c r="D57" s="74" t="s">
        <v>20</v>
      </c>
      <c r="E57" s="89">
        <f>SUM(E47:E56)</f>
        <v>0</v>
      </c>
      <c r="F57" s="90"/>
    </row>
    <row r="58" spans="1:6" ht="15.75" customHeight="1" x14ac:dyDescent="0.15"/>
    <row r="59" spans="1:6" ht="15.75" customHeight="1" x14ac:dyDescent="0.15"/>
    <row r="60" spans="1:6" ht="15.75" customHeight="1" x14ac:dyDescent="0.15"/>
    <row r="61" spans="1:6" ht="15.75" customHeight="1" x14ac:dyDescent="0.15"/>
    <row r="62" spans="1:6" ht="15.75" customHeight="1" x14ac:dyDescent="0.15"/>
    <row r="63" spans="1:6" ht="15.75" customHeight="1" x14ac:dyDescent="0.15"/>
    <row r="64" spans="1:6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27">
    <mergeCell ref="J7:N7"/>
    <mergeCell ref="O22:O35"/>
    <mergeCell ref="B2:U4"/>
    <mergeCell ref="B5:U5"/>
    <mergeCell ref="B6:B7"/>
    <mergeCell ref="H6:H19"/>
    <mergeCell ref="I6:I7"/>
    <mergeCell ref="O6:O19"/>
    <mergeCell ref="Q6:U6"/>
    <mergeCell ref="C6:G6"/>
    <mergeCell ref="J6:N6"/>
    <mergeCell ref="P22:P23"/>
    <mergeCell ref="J23:N23"/>
    <mergeCell ref="D46:E46"/>
    <mergeCell ref="Q7:U7"/>
    <mergeCell ref="B20:U21"/>
    <mergeCell ref="B22:B23"/>
    <mergeCell ref="C22:G22"/>
    <mergeCell ref="I22:I23"/>
    <mergeCell ref="J22:N22"/>
    <mergeCell ref="Q22:U22"/>
    <mergeCell ref="Q23:U23"/>
    <mergeCell ref="C7:G7"/>
    <mergeCell ref="H22:H35"/>
    <mergeCell ref="C23:G23"/>
    <mergeCell ref="A40:F45"/>
    <mergeCell ref="P6:P7"/>
  </mergeCells>
  <printOptions horizontalCentered="1" gridLines="1"/>
  <pageMargins left="0.7" right="0.7" top="0.75" bottom="0.75" header="0" footer="0"/>
  <pageSetup fitToHeight="0" pageOrder="overThenDown" orientation="landscape" cellComments="atEnd"/>
  <headerFooter>
    <oddHeader>&amp;L&amp;F</oddHeader>
    <oddFooter>&amp;L&amp;D&amp;R2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U1000"/>
  <sheetViews>
    <sheetView showGridLines="0" topLeftCell="A34" workbookViewId="0">
      <selection activeCell="B46" sqref="B46"/>
    </sheetView>
  </sheetViews>
  <sheetFormatPr baseColWidth="10" defaultColWidth="12.6640625" defaultRowHeight="15" customHeight="1" x14ac:dyDescent="0.15"/>
  <cols>
    <col min="1" max="1" width="6" customWidth="1"/>
    <col min="2" max="2" width="9.1640625" customWidth="1"/>
    <col min="3" max="4" width="8" customWidth="1"/>
    <col min="5" max="5" width="9.33203125" customWidth="1"/>
    <col min="6" max="7" width="8.83203125" customWidth="1"/>
    <col min="8" max="8" width="3" customWidth="1"/>
    <col min="9" max="9" width="9.1640625" customWidth="1"/>
    <col min="10" max="10" width="6.6640625" customWidth="1"/>
    <col min="11" max="12" width="7.6640625" customWidth="1"/>
    <col min="13" max="13" width="9.33203125" customWidth="1"/>
    <col min="14" max="14" width="9.1640625" customWidth="1"/>
    <col min="15" max="15" width="3.33203125" customWidth="1"/>
    <col min="16" max="16" width="9.6640625" customWidth="1"/>
    <col min="17" max="17" width="6.6640625" customWidth="1"/>
    <col min="18" max="18" width="7.83203125" customWidth="1"/>
    <col min="19" max="19" width="9" customWidth="1"/>
    <col min="20" max="20" width="8.6640625" customWidth="1"/>
    <col min="21" max="21" width="11.6640625" customWidth="1"/>
  </cols>
  <sheetData>
    <row r="1" spans="1:21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customHeight="1" x14ac:dyDescent="0.15">
      <c r="A2" s="1"/>
      <c r="B2" s="279" t="s">
        <v>24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8"/>
    </row>
    <row r="3" spans="1:21" ht="15.75" customHeight="1" x14ac:dyDescent="0.15">
      <c r="A3" s="1"/>
      <c r="B3" s="259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60"/>
    </row>
    <row r="4" spans="1:21" ht="15.75" customHeight="1" x14ac:dyDescent="0.15">
      <c r="A4" s="1"/>
      <c r="B4" s="261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3"/>
    </row>
    <row r="5" spans="1:21" ht="15.75" customHeight="1" x14ac:dyDescent="0.2">
      <c r="A5" s="1"/>
      <c r="B5" s="264" t="s">
        <v>25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</row>
    <row r="6" spans="1:21" ht="29" customHeight="1" x14ac:dyDescent="0.3">
      <c r="A6" s="1"/>
      <c r="B6" s="276" t="s">
        <v>26</v>
      </c>
      <c r="C6" s="275" t="s">
        <v>3</v>
      </c>
      <c r="D6" s="237"/>
      <c r="E6" s="237"/>
      <c r="F6" s="237"/>
      <c r="G6" s="238"/>
      <c r="H6" s="266"/>
      <c r="I6" s="278" t="s">
        <v>26</v>
      </c>
      <c r="J6" s="242" t="s">
        <v>4</v>
      </c>
      <c r="K6" s="237"/>
      <c r="L6" s="237"/>
      <c r="M6" s="237"/>
      <c r="N6" s="238"/>
      <c r="O6" s="245"/>
      <c r="P6" s="278" t="s">
        <v>26</v>
      </c>
      <c r="Q6" s="243" t="s">
        <v>5</v>
      </c>
      <c r="R6" s="237"/>
      <c r="S6" s="237"/>
      <c r="T6" s="237"/>
      <c r="U6" s="238"/>
    </row>
    <row r="7" spans="1:21" ht="15.75" customHeight="1" x14ac:dyDescent="0.2">
      <c r="A7" s="1"/>
      <c r="B7" s="235"/>
      <c r="C7" s="269" t="s">
        <v>6</v>
      </c>
      <c r="D7" s="237"/>
      <c r="E7" s="237"/>
      <c r="F7" s="237"/>
      <c r="G7" s="238"/>
      <c r="H7" s="241"/>
      <c r="I7" s="255"/>
      <c r="J7" s="236" t="s">
        <v>6</v>
      </c>
      <c r="K7" s="237"/>
      <c r="L7" s="237"/>
      <c r="M7" s="237"/>
      <c r="N7" s="238"/>
      <c r="O7" s="241"/>
      <c r="P7" s="255"/>
      <c r="Q7" s="236" t="s">
        <v>6</v>
      </c>
      <c r="R7" s="237"/>
      <c r="S7" s="237"/>
      <c r="T7" s="237"/>
      <c r="U7" s="238"/>
    </row>
    <row r="8" spans="1:21" ht="81" customHeight="1" x14ac:dyDescent="0.3">
      <c r="A8" s="1"/>
      <c r="B8" s="2" t="s">
        <v>7</v>
      </c>
      <c r="C8" s="3" t="s">
        <v>8</v>
      </c>
      <c r="D8" s="4" t="s">
        <v>9</v>
      </c>
      <c r="E8" s="5" t="s">
        <v>10</v>
      </c>
      <c r="F8" s="6" t="s">
        <v>11</v>
      </c>
      <c r="G8" s="7" t="s">
        <v>12</v>
      </c>
      <c r="H8" s="241"/>
      <c r="I8" s="8" t="s">
        <v>7</v>
      </c>
      <c r="J8" s="9" t="s">
        <v>8</v>
      </c>
      <c r="K8" s="9" t="s">
        <v>9</v>
      </c>
      <c r="L8" s="9" t="s">
        <v>10</v>
      </c>
      <c r="M8" s="10" t="s">
        <v>11</v>
      </c>
      <c r="N8" s="11" t="s">
        <v>12</v>
      </c>
      <c r="O8" s="241"/>
      <c r="P8" s="12" t="s">
        <v>7</v>
      </c>
      <c r="Q8" s="13" t="s">
        <v>8</v>
      </c>
      <c r="R8" s="4" t="s">
        <v>9</v>
      </c>
      <c r="S8" s="5" t="s">
        <v>10</v>
      </c>
      <c r="T8" s="6" t="s">
        <v>11</v>
      </c>
      <c r="U8" s="7" t="s">
        <v>12</v>
      </c>
    </row>
    <row r="9" spans="1:21" ht="15.75" customHeight="1" x14ac:dyDescent="0.2">
      <c r="A9" s="1"/>
      <c r="B9" s="14">
        <v>1</v>
      </c>
      <c r="C9" s="151"/>
      <c r="D9" s="170"/>
      <c r="E9" s="171"/>
      <c r="F9" s="15">
        <f t="shared" ref="F9:F19" si="0">C9-D9</f>
        <v>0</v>
      </c>
      <c r="G9" s="16">
        <f t="shared" ref="G9:G19" si="1">C9-E9</f>
        <v>0</v>
      </c>
      <c r="H9" s="241"/>
      <c r="I9" s="14">
        <v>1</v>
      </c>
      <c r="J9" s="18"/>
      <c r="K9" s="19"/>
      <c r="L9" s="19"/>
      <c r="M9" s="20">
        <f t="shared" ref="M9:M19" si="2">J9-K9</f>
        <v>0</v>
      </c>
      <c r="N9" s="21">
        <f t="shared" ref="N9:N19" si="3">J9-L9</f>
        <v>0</v>
      </c>
      <c r="O9" s="241"/>
      <c r="P9" s="14">
        <v>1</v>
      </c>
      <c r="Q9" s="22"/>
      <c r="R9" s="23"/>
      <c r="S9" s="23"/>
      <c r="T9" s="24">
        <f t="shared" ref="T9:T19" si="4">Q9-R9</f>
        <v>0</v>
      </c>
      <c r="U9" s="16">
        <f t="shared" ref="U9:U19" si="5">Q9-S9</f>
        <v>0</v>
      </c>
    </row>
    <row r="10" spans="1:21" ht="15.75" customHeight="1" x14ac:dyDescent="0.2">
      <c r="A10" s="1"/>
      <c r="B10" s="25">
        <v>2</v>
      </c>
      <c r="C10" s="152"/>
      <c r="D10" s="153"/>
      <c r="E10" s="154"/>
      <c r="F10" s="26">
        <f t="shared" si="0"/>
        <v>0</v>
      </c>
      <c r="G10" s="27">
        <f t="shared" si="1"/>
        <v>0</v>
      </c>
      <c r="H10" s="241"/>
      <c r="I10" s="25">
        <v>2</v>
      </c>
      <c r="J10" s="29"/>
      <c r="K10" s="30"/>
      <c r="L10" s="30"/>
      <c r="M10" s="31">
        <f t="shared" si="2"/>
        <v>0</v>
      </c>
      <c r="N10" s="32">
        <f t="shared" si="3"/>
        <v>0</v>
      </c>
      <c r="O10" s="241"/>
      <c r="P10" s="25">
        <v>2</v>
      </c>
      <c r="Q10" s="29"/>
      <c r="R10" s="30"/>
      <c r="S10" s="30"/>
      <c r="T10" s="24">
        <f t="shared" si="4"/>
        <v>0</v>
      </c>
      <c r="U10" s="16">
        <f t="shared" si="5"/>
        <v>0</v>
      </c>
    </row>
    <row r="11" spans="1:21" ht="15.75" customHeight="1" x14ac:dyDescent="0.2">
      <c r="A11" s="1"/>
      <c r="B11" s="25">
        <v>3</v>
      </c>
      <c r="C11" s="152"/>
      <c r="D11" s="153"/>
      <c r="E11" s="154"/>
      <c r="F11" s="26">
        <f t="shared" si="0"/>
        <v>0</v>
      </c>
      <c r="G11" s="27">
        <f t="shared" si="1"/>
        <v>0</v>
      </c>
      <c r="H11" s="241"/>
      <c r="I11" s="25">
        <v>3</v>
      </c>
      <c r="J11" s="155"/>
      <c r="K11" s="156"/>
      <c r="L11" s="156"/>
      <c r="M11" s="31">
        <f t="shared" si="2"/>
        <v>0</v>
      </c>
      <c r="N11" s="32">
        <f t="shared" si="3"/>
        <v>0</v>
      </c>
      <c r="O11" s="241"/>
      <c r="P11" s="25">
        <v>3</v>
      </c>
      <c r="Q11" s="155"/>
      <c r="R11" s="156"/>
      <c r="S11" s="156"/>
      <c r="T11" s="24">
        <f t="shared" si="4"/>
        <v>0</v>
      </c>
      <c r="U11" s="16">
        <f t="shared" si="5"/>
        <v>0</v>
      </c>
    </row>
    <row r="12" spans="1:21" ht="15.75" customHeight="1" x14ac:dyDescent="0.2">
      <c r="A12" s="1"/>
      <c r="B12" s="25">
        <v>4</v>
      </c>
      <c r="C12" s="152"/>
      <c r="D12" s="153"/>
      <c r="E12" s="154"/>
      <c r="F12" s="26">
        <f t="shared" si="0"/>
        <v>0</v>
      </c>
      <c r="G12" s="27">
        <f t="shared" si="1"/>
        <v>0</v>
      </c>
      <c r="H12" s="241"/>
      <c r="I12" s="25">
        <v>4</v>
      </c>
      <c r="J12" s="155"/>
      <c r="K12" s="156"/>
      <c r="L12" s="156"/>
      <c r="M12" s="31">
        <f t="shared" si="2"/>
        <v>0</v>
      </c>
      <c r="N12" s="32">
        <f t="shared" si="3"/>
        <v>0</v>
      </c>
      <c r="O12" s="241"/>
      <c r="P12" s="25">
        <v>4</v>
      </c>
      <c r="Q12" s="155"/>
      <c r="R12" s="156"/>
      <c r="S12" s="156"/>
      <c r="T12" s="24">
        <f t="shared" si="4"/>
        <v>0</v>
      </c>
      <c r="U12" s="16">
        <f t="shared" si="5"/>
        <v>0</v>
      </c>
    </row>
    <row r="13" spans="1:21" ht="15.75" customHeight="1" x14ac:dyDescent="0.2">
      <c r="A13" s="1"/>
      <c r="B13" s="25">
        <v>5</v>
      </c>
      <c r="C13" s="152"/>
      <c r="D13" s="153"/>
      <c r="E13" s="154"/>
      <c r="F13" s="26">
        <f t="shared" si="0"/>
        <v>0</v>
      </c>
      <c r="G13" s="27">
        <f t="shared" si="1"/>
        <v>0</v>
      </c>
      <c r="H13" s="241"/>
      <c r="I13" s="25">
        <v>5</v>
      </c>
      <c r="J13" s="155"/>
      <c r="K13" s="156"/>
      <c r="L13" s="156"/>
      <c r="M13" s="31">
        <f t="shared" si="2"/>
        <v>0</v>
      </c>
      <c r="N13" s="32">
        <f t="shared" si="3"/>
        <v>0</v>
      </c>
      <c r="O13" s="241"/>
      <c r="P13" s="25">
        <v>5</v>
      </c>
      <c r="Q13" s="155"/>
      <c r="R13" s="156"/>
      <c r="S13" s="156"/>
      <c r="T13" s="24">
        <f t="shared" si="4"/>
        <v>0</v>
      </c>
      <c r="U13" s="16">
        <f t="shared" si="5"/>
        <v>0</v>
      </c>
    </row>
    <row r="14" spans="1:21" ht="15.75" customHeight="1" x14ac:dyDescent="0.2">
      <c r="A14" s="1"/>
      <c r="B14" s="25">
        <v>6</v>
      </c>
      <c r="C14" s="152"/>
      <c r="D14" s="153"/>
      <c r="E14" s="154"/>
      <c r="F14" s="26">
        <f t="shared" si="0"/>
        <v>0</v>
      </c>
      <c r="G14" s="27">
        <f t="shared" si="1"/>
        <v>0</v>
      </c>
      <c r="H14" s="241"/>
      <c r="I14" s="25">
        <v>6</v>
      </c>
      <c r="J14" s="155"/>
      <c r="K14" s="156"/>
      <c r="L14" s="156"/>
      <c r="M14" s="31">
        <f t="shared" si="2"/>
        <v>0</v>
      </c>
      <c r="N14" s="32">
        <f t="shared" si="3"/>
        <v>0</v>
      </c>
      <c r="O14" s="241"/>
      <c r="P14" s="25">
        <v>6</v>
      </c>
      <c r="Q14" s="155"/>
      <c r="R14" s="156"/>
      <c r="S14" s="156"/>
      <c r="T14" s="24">
        <f t="shared" si="4"/>
        <v>0</v>
      </c>
      <c r="U14" s="16">
        <f t="shared" si="5"/>
        <v>0</v>
      </c>
    </row>
    <row r="15" spans="1:21" ht="15.75" customHeight="1" x14ac:dyDescent="0.2">
      <c r="A15" s="1"/>
      <c r="B15" s="25">
        <v>7</v>
      </c>
      <c r="C15" s="152"/>
      <c r="D15" s="153"/>
      <c r="E15" s="154"/>
      <c r="F15" s="26">
        <f t="shared" si="0"/>
        <v>0</v>
      </c>
      <c r="G15" s="27">
        <f t="shared" si="1"/>
        <v>0</v>
      </c>
      <c r="H15" s="241"/>
      <c r="I15" s="25">
        <v>7</v>
      </c>
      <c r="J15" s="155"/>
      <c r="K15" s="156"/>
      <c r="L15" s="156"/>
      <c r="M15" s="31">
        <f t="shared" si="2"/>
        <v>0</v>
      </c>
      <c r="N15" s="32">
        <f t="shared" si="3"/>
        <v>0</v>
      </c>
      <c r="O15" s="241"/>
      <c r="P15" s="25">
        <v>7</v>
      </c>
      <c r="Q15" s="155"/>
      <c r="R15" s="156"/>
      <c r="S15" s="156"/>
      <c r="T15" s="24">
        <f t="shared" si="4"/>
        <v>0</v>
      </c>
      <c r="U15" s="16">
        <f t="shared" si="5"/>
        <v>0</v>
      </c>
    </row>
    <row r="16" spans="1:21" ht="15.75" customHeight="1" x14ac:dyDescent="0.2">
      <c r="A16" s="1"/>
      <c r="B16" s="25">
        <v>8</v>
      </c>
      <c r="C16" s="152"/>
      <c r="D16" s="153"/>
      <c r="E16" s="154"/>
      <c r="F16" s="26">
        <f t="shared" si="0"/>
        <v>0</v>
      </c>
      <c r="G16" s="27">
        <f t="shared" si="1"/>
        <v>0</v>
      </c>
      <c r="H16" s="241"/>
      <c r="I16" s="25">
        <v>8</v>
      </c>
      <c r="J16" s="155"/>
      <c r="K16" s="156"/>
      <c r="L16" s="156"/>
      <c r="M16" s="31">
        <f t="shared" si="2"/>
        <v>0</v>
      </c>
      <c r="N16" s="32">
        <f t="shared" si="3"/>
        <v>0</v>
      </c>
      <c r="O16" s="241"/>
      <c r="P16" s="25">
        <v>8</v>
      </c>
      <c r="Q16" s="155"/>
      <c r="R16" s="156"/>
      <c r="S16" s="156"/>
      <c r="T16" s="24">
        <f t="shared" si="4"/>
        <v>0</v>
      </c>
      <c r="U16" s="16">
        <f t="shared" si="5"/>
        <v>0</v>
      </c>
    </row>
    <row r="17" spans="1:21" ht="15.75" customHeight="1" x14ac:dyDescent="0.2">
      <c r="A17" s="1"/>
      <c r="B17" s="25">
        <v>9</v>
      </c>
      <c r="C17" s="152"/>
      <c r="D17" s="153"/>
      <c r="E17" s="154"/>
      <c r="F17" s="26">
        <f t="shared" si="0"/>
        <v>0</v>
      </c>
      <c r="G17" s="27">
        <f t="shared" si="1"/>
        <v>0</v>
      </c>
      <c r="H17" s="241"/>
      <c r="I17" s="25">
        <v>9</v>
      </c>
      <c r="J17" s="155"/>
      <c r="K17" s="156"/>
      <c r="L17" s="156"/>
      <c r="M17" s="31">
        <f t="shared" si="2"/>
        <v>0</v>
      </c>
      <c r="N17" s="32">
        <f t="shared" si="3"/>
        <v>0</v>
      </c>
      <c r="O17" s="241"/>
      <c r="P17" s="25">
        <v>9</v>
      </c>
      <c r="Q17" s="155"/>
      <c r="R17" s="156"/>
      <c r="S17" s="156"/>
      <c r="T17" s="24">
        <f t="shared" si="4"/>
        <v>0</v>
      </c>
      <c r="U17" s="16">
        <f t="shared" si="5"/>
        <v>0</v>
      </c>
    </row>
    <row r="18" spans="1:21" ht="15.75" customHeight="1" x14ac:dyDescent="0.2">
      <c r="A18" s="1"/>
      <c r="B18" s="35">
        <v>10</v>
      </c>
      <c r="C18" s="172"/>
      <c r="D18" s="173"/>
      <c r="E18" s="174"/>
      <c r="F18" s="36">
        <f t="shared" si="0"/>
        <v>0</v>
      </c>
      <c r="G18" s="37">
        <f t="shared" si="1"/>
        <v>0</v>
      </c>
      <c r="H18" s="241"/>
      <c r="I18" s="35">
        <v>10</v>
      </c>
      <c r="J18" s="157"/>
      <c r="K18" s="158"/>
      <c r="L18" s="158"/>
      <c r="M18" s="41">
        <f t="shared" si="2"/>
        <v>0</v>
      </c>
      <c r="N18" s="42">
        <f t="shared" si="3"/>
        <v>0</v>
      </c>
      <c r="O18" s="241"/>
      <c r="P18" s="35">
        <v>10</v>
      </c>
      <c r="Q18" s="157"/>
      <c r="R18" s="158"/>
      <c r="S18" s="158"/>
      <c r="T18" s="24">
        <f t="shared" si="4"/>
        <v>0</v>
      </c>
      <c r="U18" s="16">
        <f t="shared" si="5"/>
        <v>0</v>
      </c>
    </row>
    <row r="19" spans="1:21" ht="89" customHeight="1" x14ac:dyDescent="0.25">
      <c r="A19" s="1"/>
      <c r="B19" s="233" t="s">
        <v>61</v>
      </c>
      <c r="C19" s="91" t="e">
        <f t="shared" ref="C19:E19" si="6">AVERAGE(C9:C18)</f>
        <v>#DIV/0!</v>
      </c>
      <c r="D19" s="92" t="e">
        <f t="shared" si="6"/>
        <v>#DIV/0!</v>
      </c>
      <c r="E19" s="92" t="e">
        <f t="shared" si="6"/>
        <v>#DIV/0!</v>
      </c>
      <c r="F19" s="92" t="e">
        <f t="shared" si="0"/>
        <v>#DIV/0!</v>
      </c>
      <c r="G19" s="93" t="e">
        <f t="shared" si="1"/>
        <v>#DIV/0!</v>
      </c>
      <c r="H19" s="241"/>
      <c r="I19" s="233" t="s">
        <v>61</v>
      </c>
      <c r="J19" s="94" t="e">
        <f t="shared" ref="J19:L19" si="7">AVERAGE(J9:J18)</f>
        <v>#DIV/0!</v>
      </c>
      <c r="K19" s="92" t="e">
        <f t="shared" si="7"/>
        <v>#DIV/0!</v>
      </c>
      <c r="L19" s="92" t="e">
        <f t="shared" si="7"/>
        <v>#DIV/0!</v>
      </c>
      <c r="M19" s="92" t="e">
        <f t="shared" si="2"/>
        <v>#DIV/0!</v>
      </c>
      <c r="N19" s="93" t="e">
        <f t="shared" si="3"/>
        <v>#DIV/0!</v>
      </c>
      <c r="O19" s="241"/>
      <c r="P19" s="233" t="s">
        <v>61</v>
      </c>
      <c r="Q19" s="94" t="e">
        <f t="shared" ref="Q19:S19" si="8">AVERAGE(Q9:Q18)</f>
        <v>#DIV/0!</v>
      </c>
      <c r="R19" s="92" t="e">
        <f t="shared" si="8"/>
        <v>#DIV/0!</v>
      </c>
      <c r="S19" s="92" t="e">
        <f t="shared" si="8"/>
        <v>#DIV/0!</v>
      </c>
      <c r="T19" s="92" t="e">
        <f t="shared" si="4"/>
        <v>#DIV/0!</v>
      </c>
      <c r="U19" s="93" t="e">
        <f t="shared" si="5"/>
        <v>#DIV/0!</v>
      </c>
    </row>
    <row r="20" spans="1:21" ht="15.75" customHeight="1" x14ac:dyDescent="0.15">
      <c r="A20" s="1"/>
      <c r="B20" s="240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</row>
    <row r="21" spans="1:21" ht="15.75" customHeight="1" x14ac:dyDescent="0.15">
      <c r="A21" s="1"/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</row>
    <row r="22" spans="1:21" ht="27" customHeight="1" x14ac:dyDescent="0.3">
      <c r="A22" s="1"/>
      <c r="B22" s="276" t="s">
        <v>26</v>
      </c>
      <c r="C22" s="242" t="s">
        <v>13</v>
      </c>
      <c r="D22" s="237"/>
      <c r="E22" s="237"/>
      <c r="F22" s="237"/>
      <c r="G22" s="238"/>
      <c r="H22" s="245"/>
      <c r="I22" s="276" t="s">
        <v>26</v>
      </c>
      <c r="J22" s="243" t="s">
        <v>14</v>
      </c>
      <c r="K22" s="237"/>
      <c r="L22" s="237"/>
      <c r="M22" s="237"/>
      <c r="N22" s="238"/>
      <c r="O22" s="245"/>
      <c r="P22" s="276" t="s">
        <v>26</v>
      </c>
      <c r="Q22" s="242" t="s">
        <v>15</v>
      </c>
      <c r="R22" s="237"/>
      <c r="S22" s="237"/>
      <c r="T22" s="237"/>
      <c r="U22" s="238"/>
    </row>
    <row r="23" spans="1:21" ht="15.75" customHeight="1" x14ac:dyDescent="0.2">
      <c r="A23" s="1"/>
      <c r="B23" s="235"/>
      <c r="C23" s="236" t="s">
        <v>6</v>
      </c>
      <c r="D23" s="237"/>
      <c r="E23" s="237"/>
      <c r="F23" s="237"/>
      <c r="G23" s="238"/>
      <c r="H23" s="241"/>
      <c r="I23" s="235"/>
      <c r="J23" s="236" t="s">
        <v>6</v>
      </c>
      <c r="K23" s="237"/>
      <c r="L23" s="237"/>
      <c r="M23" s="237"/>
      <c r="N23" s="238"/>
      <c r="O23" s="241"/>
      <c r="P23" s="235"/>
      <c r="Q23" s="236" t="s">
        <v>6</v>
      </c>
      <c r="R23" s="237"/>
      <c r="S23" s="237"/>
      <c r="T23" s="237"/>
      <c r="U23" s="238"/>
    </row>
    <row r="24" spans="1:21" ht="80" customHeight="1" x14ac:dyDescent="0.3">
      <c r="A24" s="1"/>
      <c r="B24" s="2" t="s">
        <v>7</v>
      </c>
      <c r="C24" s="9" t="s">
        <v>8</v>
      </c>
      <c r="D24" s="9" t="s">
        <v>9</v>
      </c>
      <c r="E24" s="9" t="s">
        <v>10</v>
      </c>
      <c r="F24" s="10" t="s">
        <v>11</v>
      </c>
      <c r="G24" s="11" t="s">
        <v>12</v>
      </c>
      <c r="H24" s="241"/>
      <c r="I24" s="2" t="s">
        <v>7</v>
      </c>
      <c r="J24" s="51" t="s">
        <v>8</v>
      </c>
      <c r="K24" s="51" t="s">
        <v>9</v>
      </c>
      <c r="L24" s="51" t="s">
        <v>10</v>
      </c>
      <c r="M24" s="48" t="s">
        <v>11</v>
      </c>
      <c r="N24" s="49" t="s">
        <v>12</v>
      </c>
      <c r="O24" s="241"/>
      <c r="P24" s="2" t="s">
        <v>7</v>
      </c>
      <c r="Q24" s="9" t="s">
        <v>8</v>
      </c>
      <c r="R24" s="9" t="s">
        <v>9</v>
      </c>
      <c r="S24" s="9" t="s">
        <v>10</v>
      </c>
      <c r="T24" s="10" t="s">
        <v>11</v>
      </c>
      <c r="U24" s="11" t="s">
        <v>12</v>
      </c>
    </row>
    <row r="25" spans="1:21" ht="15.75" customHeight="1" x14ac:dyDescent="0.2">
      <c r="A25" s="1"/>
      <c r="B25" s="14">
        <v>1</v>
      </c>
      <c r="C25" s="18"/>
      <c r="D25" s="19"/>
      <c r="E25" s="19"/>
      <c r="F25" s="20">
        <f t="shared" ref="F25:F35" si="9">C25-D25</f>
        <v>0</v>
      </c>
      <c r="G25" s="21">
        <f t="shared" ref="G25:G35" si="10">C25-E25</f>
        <v>0</v>
      </c>
      <c r="H25" s="241"/>
      <c r="I25" s="14">
        <v>1</v>
      </c>
      <c r="J25" s="18"/>
      <c r="K25" s="19"/>
      <c r="L25" s="19"/>
      <c r="M25" s="52">
        <f t="shared" ref="M25:M35" si="11">J25-K25</f>
        <v>0</v>
      </c>
      <c r="N25" s="53">
        <f t="shared" ref="N25:N35" si="12">J25-L25</f>
        <v>0</v>
      </c>
      <c r="O25" s="241"/>
      <c r="P25" s="14">
        <v>1</v>
      </c>
      <c r="Q25" s="18"/>
      <c r="R25" s="19"/>
      <c r="S25" s="19"/>
      <c r="T25" s="20">
        <f t="shared" ref="T25:T35" si="13">Q25-R25</f>
        <v>0</v>
      </c>
      <c r="U25" s="21">
        <f t="shared" ref="U25:U35" si="14">Q25-S25</f>
        <v>0</v>
      </c>
    </row>
    <row r="26" spans="1:21" ht="15.75" customHeight="1" x14ac:dyDescent="0.2">
      <c r="A26" s="1"/>
      <c r="B26" s="25">
        <v>2</v>
      </c>
      <c r="C26" s="29"/>
      <c r="D26" s="30"/>
      <c r="E26" s="30"/>
      <c r="F26" s="20">
        <f t="shared" si="9"/>
        <v>0</v>
      </c>
      <c r="G26" s="21">
        <f t="shared" si="10"/>
        <v>0</v>
      </c>
      <c r="H26" s="241"/>
      <c r="I26" s="25">
        <v>2</v>
      </c>
      <c r="J26" s="29"/>
      <c r="K26" s="30"/>
      <c r="L26" s="30"/>
      <c r="M26" s="52">
        <f t="shared" si="11"/>
        <v>0</v>
      </c>
      <c r="N26" s="53">
        <f t="shared" si="12"/>
        <v>0</v>
      </c>
      <c r="O26" s="241"/>
      <c r="P26" s="25">
        <v>2</v>
      </c>
      <c r="Q26" s="29"/>
      <c r="R26" s="30"/>
      <c r="S26" s="30"/>
      <c r="T26" s="20">
        <f t="shared" si="13"/>
        <v>0</v>
      </c>
      <c r="U26" s="21">
        <f t="shared" si="14"/>
        <v>0</v>
      </c>
    </row>
    <row r="27" spans="1:21" ht="15.75" customHeight="1" x14ac:dyDescent="0.2">
      <c r="A27" s="1"/>
      <c r="B27" s="25">
        <v>3</v>
      </c>
      <c r="C27" s="155"/>
      <c r="D27" s="156"/>
      <c r="E27" s="156"/>
      <c r="F27" s="20">
        <f t="shared" si="9"/>
        <v>0</v>
      </c>
      <c r="G27" s="21">
        <f t="shared" si="10"/>
        <v>0</v>
      </c>
      <c r="H27" s="241"/>
      <c r="I27" s="25">
        <v>3</v>
      </c>
      <c r="J27" s="33"/>
      <c r="K27" s="34"/>
      <c r="L27" s="34"/>
      <c r="M27" s="52">
        <f t="shared" si="11"/>
        <v>0</v>
      </c>
      <c r="N27" s="53">
        <f t="shared" si="12"/>
        <v>0</v>
      </c>
      <c r="O27" s="241"/>
      <c r="P27" s="25">
        <v>3</v>
      </c>
      <c r="Q27" s="33"/>
      <c r="R27" s="34"/>
      <c r="S27" s="34"/>
      <c r="T27" s="20">
        <f t="shared" si="13"/>
        <v>0</v>
      </c>
      <c r="U27" s="21">
        <f t="shared" si="14"/>
        <v>0</v>
      </c>
    </row>
    <row r="28" spans="1:21" ht="15.75" customHeight="1" x14ac:dyDescent="0.2">
      <c r="A28" s="1"/>
      <c r="B28" s="25">
        <v>4</v>
      </c>
      <c r="C28" s="155"/>
      <c r="D28" s="156"/>
      <c r="E28" s="156"/>
      <c r="F28" s="20">
        <f t="shared" si="9"/>
        <v>0</v>
      </c>
      <c r="G28" s="21">
        <f t="shared" si="10"/>
        <v>0</v>
      </c>
      <c r="H28" s="241"/>
      <c r="I28" s="25">
        <v>4</v>
      </c>
      <c r="J28" s="33"/>
      <c r="K28" s="34"/>
      <c r="L28" s="34"/>
      <c r="M28" s="52">
        <f t="shared" si="11"/>
        <v>0</v>
      </c>
      <c r="N28" s="53">
        <f t="shared" si="12"/>
        <v>0</v>
      </c>
      <c r="O28" s="241"/>
      <c r="P28" s="25">
        <v>4</v>
      </c>
      <c r="Q28" s="33"/>
      <c r="R28" s="34"/>
      <c r="S28" s="34"/>
      <c r="T28" s="20">
        <f t="shared" si="13"/>
        <v>0</v>
      </c>
      <c r="U28" s="21">
        <f t="shared" si="14"/>
        <v>0</v>
      </c>
    </row>
    <row r="29" spans="1:21" ht="15.75" customHeight="1" x14ac:dyDescent="0.2">
      <c r="A29" s="1"/>
      <c r="B29" s="25">
        <v>5</v>
      </c>
      <c r="C29" s="155"/>
      <c r="D29" s="156"/>
      <c r="E29" s="156"/>
      <c r="F29" s="20">
        <f t="shared" si="9"/>
        <v>0</v>
      </c>
      <c r="G29" s="21">
        <f t="shared" si="10"/>
        <v>0</v>
      </c>
      <c r="H29" s="241"/>
      <c r="I29" s="25">
        <v>5</v>
      </c>
      <c r="J29" s="33"/>
      <c r="K29" s="34"/>
      <c r="L29" s="34"/>
      <c r="M29" s="52">
        <f t="shared" si="11"/>
        <v>0</v>
      </c>
      <c r="N29" s="53">
        <f t="shared" si="12"/>
        <v>0</v>
      </c>
      <c r="O29" s="241"/>
      <c r="P29" s="25">
        <v>5</v>
      </c>
      <c r="Q29" s="33"/>
      <c r="R29" s="34"/>
      <c r="S29" s="34"/>
      <c r="T29" s="20">
        <f t="shared" si="13"/>
        <v>0</v>
      </c>
      <c r="U29" s="21">
        <f t="shared" si="14"/>
        <v>0</v>
      </c>
    </row>
    <row r="30" spans="1:21" ht="15.75" customHeight="1" x14ac:dyDescent="0.2">
      <c r="A30" s="1"/>
      <c r="B30" s="25">
        <v>6</v>
      </c>
      <c r="C30" s="155"/>
      <c r="D30" s="156"/>
      <c r="E30" s="156"/>
      <c r="F30" s="20">
        <f t="shared" si="9"/>
        <v>0</v>
      </c>
      <c r="G30" s="21">
        <f t="shared" si="10"/>
        <v>0</v>
      </c>
      <c r="H30" s="241"/>
      <c r="I30" s="25">
        <v>6</v>
      </c>
      <c r="J30" s="33"/>
      <c r="K30" s="34"/>
      <c r="L30" s="34"/>
      <c r="M30" s="52">
        <f t="shared" si="11"/>
        <v>0</v>
      </c>
      <c r="N30" s="53">
        <f t="shared" si="12"/>
        <v>0</v>
      </c>
      <c r="O30" s="241"/>
      <c r="P30" s="25">
        <v>6</v>
      </c>
      <c r="Q30" s="33"/>
      <c r="R30" s="34"/>
      <c r="S30" s="34"/>
      <c r="T30" s="20">
        <f t="shared" si="13"/>
        <v>0</v>
      </c>
      <c r="U30" s="21">
        <f t="shared" si="14"/>
        <v>0</v>
      </c>
    </row>
    <row r="31" spans="1:21" ht="15.75" customHeight="1" x14ac:dyDescent="0.2">
      <c r="A31" s="1"/>
      <c r="B31" s="25">
        <v>7</v>
      </c>
      <c r="C31" s="155"/>
      <c r="D31" s="156"/>
      <c r="E31" s="156"/>
      <c r="F31" s="20">
        <f t="shared" si="9"/>
        <v>0</v>
      </c>
      <c r="G31" s="21">
        <f t="shared" si="10"/>
        <v>0</v>
      </c>
      <c r="H31" s="241"/>
      <c r="I31" s="25">
        <v>7</v>
      </c>
      <c r="J31" s="33"/>
      <c r="K31" s="34"/>
      <c r="L31" s="34"/>
      <c r="M31" s="52">
        <f t="shared" si="11"/>
        <v>0</v>
      </c>
      <c r="N31" s="53">
        <f t="shared" si="12"/>
        <v>0</v>
      </c>
      <c r="O31" s="241"/>
      <c r="P31" s="25">
        <v>7</v>
      </c>
      <c r="Q31" s="33"/>
      <c r="R31" s="34"/>
      <c r="S31" s="34"/>
      <c r="T31" s="20">
        <f t="shared" si="13"/>
        <v>0</v>
      </c>
      <c r="U31" s="21">
        <f t="shared" si="14"/>
        <v>0</v>
      </c>
    </row>
    <row r="32" spans="1:21" ht="15.75" customHeight="1" x14ac:dyDescent="0.2">
      <c r="A32" s="1"/>
      <c r="B32" s="25">
        <v>8</v>
      </c>
      <c r="C32" s="155"/>
      <c r="D32" s="156"/>
      <c r="E32" s="156"/>
      <c r="F32" s="20">
        <f t="shared" si="9"/>
        <v>0</v>
      </c>
      <c r="G32" s="21">
        <f t="shared" si="10"/>
        <v>0</v>
      </c>
      <c r="H32" s="241"/>
      <c r="I32" s="25">
        <v>8</v>
      </c>
      <c r="J32" s="33"/>
      <c r="K32" s="34"/>
      <c r="L32" s="34"/>
      <c r="M32" s="52">
        <f t="shared" si="11"/>
        <v>0</v>
      </c>
      <c r="N32" s="53">
        <f t="shared" si="12"/>
        <v>0</v>
      </c>
      <c r="O32" s="241"/>
      <c r="P32" s="25">
        <v>8</v>
      </c>
      <c r="Q32" s="33"/>
      <c r="R32" s="34"/>
      <c r="S32" s="34"/>
      <c r="T32" s="20">
        <f t="shared" si="13"/>
        <v>0</v>
      </c>
      <c r="U32" s="21">
        <f t="shared" si="14"/>
        <v>0</v>
      </c>
    </row>
    <row r="33" spans="1:21" ht="15.75" customHeight="1" x14ac:dyDescent="0.2">
      <c r="A33" s="1"/>
      <c r="B33" s="25">
        <v>9</v>
      </c>
      <c r="C33" s="155"/>
      <c r="D33" s="156"/>
      <c r="E33" s="156"/>
      <c r="F33" s="20">
        <f t="shared" si="9"/>
        <v>0</v>
      </c>
      <c r="G33" s="21">
        <f t="shared" si="10"/>
        <v>0</v>
      </c>
      <c r="H33" s="241"/>
      <c r="I33" s="25">
        <v>9</v>
      </c>
      <c r="J33" s="33"/>
      <c r="K33" s="34"/>
      <c r="L33" s="34"/>
      <c r="M33" s="52">
        <f t="shared" si="11"/>
        <v>0</v>
      </c>
      <c r="N33" s="53">
        <f t="shared" si="12"/>
        <v>0</v>
      </c>
      <c r="O33" s="241"/>
      <c r="P33" s="25">
        <v>9</v>
      </c>
      <c r="Q33" s="33"/>
      <c r="R33" s="34"/>
      <c r="S33" s="34"/>
      <c r="T33" s="20">
        <f t="shared" si="13"/>
        <v>0</v>
      </c>
      <c r="U33" s="21">
        <f t="shared" si="14"/>
        <v>0</v>
      </c>
    </row>
    <row r="34" spans="1:21" ht="15.75" customHeight="1" x14ac:dyDescent="0.2">
      <c r="A34" s="1"/>
      <c r="B34" s="35">
        <v>10</v>
      </c>
      <c r="C34" s="157"/>
      <c r="D34" s="158"/>
      <c r="E34" s="158"/>
      <c r="F34" s="20">
        <f t="shared" si="9"/>
        <v>0</v>
      </c>
      <c r="G34" s="21">
        <f t="shared" si="10"/>
        <v>0</v>
      </c>
      <c r="H34" s="241"/>
      <c r="I34" s="35">
        <v>10</v>
      </c>
      <c r="J34" s="39"/>
      <c r="K34" s="40"/>
      <c r="L34" s="40"/>
      <c r="M34" s="52">
        <f t="shared" si="11"/>
        <v>0</v>
      </c>
      <c r="N34" s="53">
        <f t="shared" si="12"/>
        <v>0</v>
      </c>
      <c r="O34" s="241"/>
      <c r="P34" s="35">
        <v>10</v>
      </c>
      <c r="Q34" s="39"/>
      <c r="R34" s="40"/>
      <c r="S34" s="40"/>
      <c r="T34" s="20">
        <f t="shared" si="13"/>
        <v>0</v>
      </c>
      <c r="U34" s="21">
        <f t="shared" si="14"/>
        <v>0</v>
      </c>
    </row>
    <row r="35" spans="1:21" ht="92" customHeight="1" x14ac:dyDescent="0.25">
      <c r="A35" s="1"/>
      <c r="B35" s="233" t="s">
        <v>61</v>
      </c>
      <c r="C35" s="95" t="e">
        <f t="shared" ref="C35:E35" si="15">AVERAGE(C25:C34)</f>
        <v>#DIV/0!</v>
      </c>
      <c r="D35" s="96" t="e">
        <f t="shared" si="15"/>
        <v>#DIV/0!</v>
      </c>
      <c r="E35" s="96" t="e">
        <f t="shared" si="15"/>
        <v>#DIV/0!</v>
      </c>
      <c r="F35" s="96" t="e">
        <f t="shared" si="9"/>
        <v>#DIV/0!</v>
      </c>
      <c r="G35" s="93" t="e">
        <f t="shared" si="10"/>
        <v>#DIV/0!</v>
      </c>
      <c r="H35" s="241"/>
      <c r="I35" s="233" t="s">
        <v>61</v>
      </c>
      <c r="J35" s="95" t="e">
        <f t="shared" ref="J35:L35" si="16">AVERAGE(J25:J34)</f>
        <v>#DIV/0!</v>
      </c>
      <c r="K35" s="95" t="e">
        <f t="shared" si="16"/>
        <v>#DIV/0!</v>
      </c>
      <c r="L35" s="95" t="e">
        <f t="shared" si="16"/>
        <v>#DIV/0!</v>
      </c>
      <c r="M35" s="96" t="e">
        <f t="shared" si="11"/>
        <v>#DIV/0!</v>
      </c>
      <c r="N35" s="93" t="e">
        <f t="shared" si="12"/>
        <v>#DIV/0!</v>
      </c>
      <c r="O35" s="241"/>
      <c r="P35" s="233" t="s">
        <v>61</v>
      </c>
      <c r="Q35" s="95" t="e">
        <f t="shared" ref="Q35:S35" si="17">AVERAGE(Q25:Q34)</f>
        <v>#DIV/0!</v>
      </c>
      <c r="R35" s="95" t="e">
        <f t="shared" si="17"/>
        <v>#DIV/0!</v>
      </c>
      <c r="S35" s="95" t="e">
        <f t="shared" si="17"/>
        <v>#DIV/0!</v>
      </c>
      <c r="T35" s="96" t="e">
        <f t="shared" si="13"/>
        <v>#DIV/0!</v>
      </c>
      <c r="U35" s="93" t="e">
        <f t="shared" si="14"/>
        <v>#DIV/0!</v>
      </c>
    </row>
    <row r="36" spans="1:21" ht="15.75" customHeight="1" x14ac:dyDescent="0.15"/>
    <row r="37" spans="1:21" ht="15.75" customHeight="1" x14ac:dyDescent="0.15"/>
    <row r="38" spans="1:21" ht="6.75" customHeight="1" x14ac:dyDescent="0.1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spans="1:21" ht="15.75" customHeight="1" x14ac:dyDescent="0.15"/>
    <row r="40" spans="1:21" ht="15.75" customHeight="1" x14ac:dyDescent="0.15">
      <c r="B40" s="277" t="s">
        <v>63</v>
      </c>
      <c r="C40" s="247"/>
      <c r="D40" s="247"/>
      <c r="E40" s="247"/>
      <c r="F40" s="247"/>
      <c r="G40" s="248"/>
    </row>
    <row r="41" spans="1:21" ht="15.75" customHeight="1" x14ac:dyDescent="0.15">
      <c r="B41" s="249"/>
      <c r="C41" s="241"/>
      <c r="D41" s="241"/>
      <c r="E41" s="241"/>
      <c r="F41" s="241"/>
      <c r="G41" s="250"/>
    </row>
    <row r="42" spans="1:21" ht="15.75" customHeight="1" x14ac:dyDescent="0.15">
      <c r="B42" s="249"/>
      <c r="C42" s="241"/>
      <c r="D42" s="241"/>
      <c r="E42" s="241"/>
      <c r="F42" s="241"/>
      <c r="G42" s="250"/>
    </row>
    <row r="43" spans="1:21" ht="15.75" customHeight="1" x14ac:dyDescent="0.15">
      <c r="B43" s="249"/>
      <c r="C43" s="241"/>
      <c r="D43" s="241"/>
      <c r="E43" s="241"/>
      <c r="F43" s="241"/>
      <c r="G43" s="250"/>
    </row>
    <row r="44" spans="1:21" ht="15.75" customHeight="1" x14ac:dyDescent="0.15">
      <c r="B44" s="249"/>
      <c r="C44" s="241"/>
      <c r="D44" s="241"/>
      <c r="E44" s="241"/>
      <c r="F44" s="241"/>
      <c r="G44" s="250"/>
    </row>
    <row r="45" spans="1:21" ht="15.75" customHeight="1" thickBot="1" x14ac:dyDescent="0.2">
      <c r="B45" s="251"/>
      <c r="C45" s="252"/>
      <c r="D45" s="252"/>
      <c r="E45" s="252"/>
      <c r="F45" s="252"/>
      <c r="G45" s="253"/>
    </row>
    <row r="46" spans="1:21" ht="31" customHeight="1" thickTop="1" thickBot="1" x14ac:dyDescent="0.35">
      <c r="A46" s="2" t="s">
        <v>7</v>
      </c>
      <c r="B46" s="97" t="s">
        <v>8</v>
      </c>
      <c r="C46" s="98" t="s">
        <v>9</v>
      </c>
      <c r="D46" s="99" t="s">
        <v>10</v>
      </c>
      <c r="E46" s="239" t="s">
        <v>16</v>
      </c>
      <c r="F46" s="238"/>
      <c r="G46" s="58"/>
    </row>
    <row r="47" spans="1:21" ht="15.75" customHeight="1" thickTop="1" x14ac:dyDescent="0.2">
      <c r="A47" s="14">
        <v>1</v>
      </c>
      <c r="B47" s="181" t="str">
        <f>IF(AND(C9&lt;&gt;"",J9&lt;&gt;"",Q9&lt;&gt;"",C25&lt;&gt;"",J25&lt;&gt;"",Q25&lt;&gt;""),SUM(C9, J9, Q9, C25, J25, Q25), "")</f>
        <v/>
      </c>
      <c r="C47" s="181" t="str">
        <f t="shared" ref="C47:D47" si="18">IF(AND(D9&lt;&gt;"",K9&lt;&gt;"",R9&lt;&gt;"",D25&lt;&gt;"",K25&lt;&gt;"",R25&lt;&gt;""),SUM(D9, K9, R9, D25, K25, R25), "")</f>
        <v/>
      </c>
      <c r="D47" s="181" t="str">
        <f t="shared" si="18"/>
        <v/>
      </c>
      <c r="E47" s="59" t="s">
        <v>17</v>
      </c>
      <c r="F47" s="60">
        <f>COUNT('Van Production Rate'!B47:B56)</f>
        <v>0</v>
      </c>
      <c r="G47" s="61"/>
    </row>
    <row r="48" spans="1:21" ht="15.75" customHeight="1" x14ac:dyDescent="0.2">
      <c r="A48" s="25">
        <v>2</v>
      </c>
      <c r="B48" s="181" t="str">
        <f t="shared" ref="B48:B56" si="19">IF(AND(C10&lt;&gt;"",J10&lt;&gt;"",Q10&lt;&gt;"",C26&lt;&gt;"",J26&lt;&gt;"",Q26&lt;&gt;""),SUM(C10, J10, Q10, C26, J26, Q26), "")</f>
        <v/>
      </c>
      <c r="C48" s="181" t="str">
        <f t="shared" ref="C48:D48" si="20">IF(AND(D10&lt;&gt;"",K10&lt;&gt;"",R10&lt;&gt;"",D26&lt;&gt;"",K26&lt;&gt;"",R26&lt;&gt;""),SUM(D10, K10, R10, D26, K26, R26), "")</f>
        <v/>
      </c>
      <c r="D48" s="181" t="str">
        <f t="shared" si="20"/>
        <v/>
      </c>
      <c r="E48" s="62" t="s">
        <v>18</v>
      </c>
      <c r="F48" s="63">
        <f>COUNT(C47:C56)</f>
        <v>0</v>
      </c>
      <c r="G48" s="61"/>
    </row>
    <row r="49" spans="1:7" ht="15.75" customHeight="1" thickBot="1" x14ac:dyDescent="0.25">
      <c r="A49" s="25">
        <v>3</v>
      </c>
      <c r="B49" s="181" t="str">
        <f t="shared" si="19"/>
        <v/>
      </c>
      <c r="C49" s="181" t="str">
        <f t="shared" ref="C49:D49" si="21">IF(AND(D11&lt;&gt;"",K11&lt;&gt;"",R11&lt;&gt;"",D27&lt;&gt;"",K27&lt;&gt;"",R27&lt;&gt;""),SUM(D11, K11, R11, D27, K27, R27), "")</f>
        <v/>
      </c>
      <c r="D49" s="181" t="str">
        <f t="shared" si="21"/>
        <v/>
      </c>
      <c r="E49" s="64" t="s">
        <v>19</v>
      </c>
      <c r="F49" s="65">
        <f>COUNT(D47:D56)</f>
        <v>0</v>
      </c>
      <c r="G49" s="61"/>
    </row>
    <row r="50" spans="1:7" ht="15.75" customHeight="1" x14ac:dyDescent="0.2">
      <c r="A50" s="25">
        <v>4</v>
      </c>
      <c r="B50" s="181" t="str">
        <f t="shared" si="19"/>
        <v/>
      </c>
      <c r="C50" s="181" t="str">
        <f t="shared" ref="C50:D50" si="22">IF(AND(D12&lt;&gt;"",K12&lt;&gt;"",R12&lt;&gt;"",D28&lt;&gt;"",K28&lt;&gt;"",R28&lt;&gt;""),SUM(D12, K12, R12, D28, K28, R28), "")</f>
        <v/>
      </c>
      <c r="D50" s="181" t="str">
        <f t="shared" si="22"/>
        <v/>
      </c>
      <c r="E50" s="86"/>
      <c r="F50" s="87"/>
      <c r="G50" s="61"/>
    </row>
    <row r="51" spans="1:7" ht="15.75" customHeight="1" x14ac:dyDescent="0.2">
      <c r="A51" s="25">
        <v>5</v>
      </c>
      <c r="B51" s="181" t="str">
        <f t="shared" si="19"/>
        <v/>
      </c>
      <c r="C51" s="181" t="str">
        <f t="shared" ref="C51:D51" si="23">IF(AND(D13&lt;&gt;"",K13&lt;&gt;"",R13&lt;&gt;"",D29&lt;&gt;"",K29&lt;&gt;"",R29&lt;&gt;""),SUM(D13, K13, R13, D29, K29, R29), "")</f>
        <v/>
      </c>
      <c r="D51" s="181" t="str">
        <f t="shared" si="23"/>
        <v/>
      </c>
      <c r="E51" s="86"/>
      <c r="F51" s="87"/>
      <c r="G51" s="61"/>
    </row>
    <row r="52" spans="1:7" ht="15.75" customHeight="1" x14ac:dyDescent="0.2">
      <c r="A52" s="25">
        <v>6</v>
      </c>
      <c r="B52" s="181" t="str">
        <f t="shared" si="19"/>
        <v/>
      </c>
      <c r="C52" s="181" t="str">
        <f t="shared" ref="C52:D52" si="24">IF(AND(D14&lt;&gt;"",K14&lt;&gt;"",R14&lt;&gt;"",D30&lt;&gt;"",K30&lt;&gt;"",R30&lt;&gt;""),SUM(D14, K14, R14, D30, K30, R30), "")</f>
        <v/>
      </c>
      <c r="D52" s="181" t="str">
        <f t="shared" si="24"/>
        <v/>
      </c>
      <c r="E52" s="86"/>
      <c r="F52" s="87"/>
      <c r="G52" s="61"/>
    </row>
    <row r="53" spans="1:7" ht="15.75" customHeight="1" x14ac:dyDescent="0.2">
      <c r="A53" s="25">
        <v>7</v>
      </c>
      <c r="B53" s="181" t="str">
        <f t="shared" si="19"/>
        <v/>
      </c>
      <c r="C53" s="181" t="str">
        <f t="shared" ref="C53:D53" si="25">IF(AND(D15&lt;&gt;"",K15&lt;&gt;"",R15&lt;&gt;"",D31&lt;&gt;"",K31&lt;&gt;"",R31&lt;&gt;""),SUM(D15, K15, R15, D31, K31, R31), "")</f>
        <v/>
      </c>
      <c r="D53" s="181" t="str">
        <f t="shared" si="25"/>
        <v/>
      </c>
      <c r="E53" s="86"/>
      <c r="F53" s="87"/>
      <c r="G53" s="61"/>
    </row>
    <row r="54" spans="1:7" ht="15.75" customHeight="1" x14ac:dyDescent="0.2">
      <c r="A54" s="25">
        <v>8</v>
      </c>
      <c r="B54" s="181" t="str">
        <f t="shared" si="19"/>
        <v/>
      </c>
      <c r="C54" s="181" t="str">
        <f t="shared" ref="C54:D54" si="26">IF(AND(D16&lt;&gt;"",K16&lt;&gt;"",R16&lt;&gt;"",D32&lt;&gt;"",K32&lt;&gt;"",R32&lt;&gt;""),SUM(D16, K16, R16, D32, K32, R32), "")</f>
        <v/>
      </c>
      <c r="D54" s="181" t="str">
        <f t="shared" si="26"/>
        <v/>
      </c>
      <c r="E54" s="86"/>
      <c r="F54" s="87"/>
      <c r="G54" s="61"/>
    </row>
    <row r="55" spans="1:7" ht="15.75" customHeight="1" x14ac:dyDescent="0.2">
      <c r="A55" s="25">
        <v>9</v>
      </c>
      <c r="B55" s="181" t="str">
        <f t="shared" si="19"/>
        <v/>
      </c>
      <c r="C55" s="181" t="str">
        <f t="shared" ref="C55:D55" si="27">IF(AND(D17&lt;&gt;"",K17&lt;&gt;"",R17&lt;&gt;"",D33&lt;&gt;"",K33&lt;&gt;"",R33&lt;&gt;""),SUM(D17, K17, R17, D33, K33, R33), "")</f>
        <v/>
      </c>
      <c r="D55" s="181" t="str">
        <f t="shared" si="27"/>
        <v/>
      </c>
      <c r="E55" s="86"/>
      <c r="F55" s="87"/>
      <c r="G55" s="61"/>
    </row>
    <row r="56" spans="1:7" ht="15.75" customHeight="1" thickBot="1" x14ac:dyDescent="0.25">
      <c r="A56" s="35">
        <v>10</v>
      </c>
      <c r="B56" s="181" t="str">
        <f t="shared" si="19"/>
        <v/>
      </c>
      <c r="C56" s="181" t="str">
        <f t="shared" ref="C56:D56" si="28">IF(AND(D18&lt;&gt;"",K18&lt;&gt;"",R18&lt;&gt;"",D34&lt;&gt;"",K34&lt;&gt;"",R34&lt;&gt;""),SUM(D18, K18, R18, D34, K34, R34), "")</f>
        <v/>
      </c>
      <c r="D56" s="181" t="str">
        <f t="shared" si="28"/>
        <v/>
      </c>
      <c r="E56" s="86"/>
      <c r="F56" s="87"/>
      <c r="G56" s="61"/>
    </row>
    <row r="57" spans="1:7" ht="15.75" customHeight="1" thickBot="1" x14ac:dyDescent="0.25">
      <c r="B57" s="100" t="e">
        <f t="shared" ref="B57:D57" si="29">AVERAGE(B47:B56)</f>
        <v>#DIV/0!</v>
      </c>
      <c r="C57" s="92" t="e">
        <f t="shared" si="29"/>
        <v>#DIV/0!</v>
      </c>
      <c r="D57" s="92" t="e">
        <f t="shared" si="29"/>
        <v>#DIV/0!</v>
      </c>
      <c r="E57" s="101"/>
      <c r="F57" s="102">
        <f>SUM(F47:F56)</f>
        <v>0</v>
      </c>
      <c r="G57" s="103"/>
    </row>
    <row r="58" spans="1:7" ht="15.75" customHeight="1" x14ac:dyDescent="0.15"/>
    <row r="59" spans="1:7" ht="15.75" customHeight="1" x14ac:dyDescent="0.15"/>
    <row r="60" spans="1:7" ht="15.75" customHeight="1" x14ac:dyDescent="0.15"/>
    <row r="61" spans="1:7" ht="15.75" customHeight="1" x14ac:dyDescent="0.15"/>
    <row r="62" spans="1:7" ht="15.75" customHeight="1" x14ac:dyDescent="0.15"/>
    <row r="63" spans="1:7" ht="15.75" customHeight="1" x14ac:dyDescent="0.15"/>
    <row r="64" spans="1:7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27">
    <mergeCell ref="J7:N7"/>
    <mergeCell ref="O22:O35"/>
    <mergeCell ref="B2:U4"/>
    <mergeCell ref="B5:U5"/>
    <mergeCell ref="B6:B7"/>
    <mergeCell ref="H6:H19"/>
    <mergeCell ref="I6:I7"/>
    <mergeCell ref="O6:O19"/>
    <mergeCell ref="Q6:U6"/>
    <mergeCell ref="C6:G6"/>
    <mergeCell ref="J6:N6"/>
    <mergeCell ref="P22:P23"/>
    <mergeCell ref="J23:N23"/>
    <mergeCell ref="E46:F46"/>
    <mergeCell ref="Q7:U7"/>
    <mergeCell ref="B20:U21"/>
    <mergeCell ref="B22:B23"/>
    <mergeCell ref="C22:G22"/>
    <mergeCell ref="I22:I23"/>
    <mergeCell ref="J22:N22"/>
    <mergeCell ref="Q22:U22"/>
    <mergeCell ref="Q23:U23"/>
    <mergeCell ref="C7:G7"/>
    <mergeCell ref="H22:H35"/>
    <mergeCell ref="C23:G23"/>
    <mergeCell ref="B40:G45"/>
    <mergeCell ref="P6:P7"/>
  </mergeCells>
  <printOptions horizontalCentered="1" gridLines="1"/>
  <pageMargins left="0.7" right="0.7" top="0.75" bottom="0.75" header="0" footer="0"/>
  <pageSetup fitToHeight="0" pageOrder="overThenDown" orientation="landscape" cellComments="atEnd"/>
  <headerFooter>
    <oddHeader>&amp;L&amp;F</oddHeader>
    <oddFooter>&amp;L&amp;D&amp;R3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AE1000"/>
  <sheetViews>
    <sheetView showGridLines="0" tabSelected="1" zoomScaleNormal="100" workbookViewId="0">
      <selection activeCell="T61" sqref="T61"/>
    </sheetView>
  </sheetViews>
  <sheetFormatPr baseColWidth="10" defaultColWidth="12.6640625" defaultRowHeight="15" customHeight="1" x14ac:dyDescent="0.15"/>
  <cols>
    <col min="2" max="2" width="16.1640625" customWidth="1"/>
    <col min="5" max="5" width="2.6640625" customWidth="1"/>
    <col min="7" max="7" width="16.5" customWidth="1"/>
    <col min="10" max="10" width="2.83203125" customWidth="1"/>
    <col min="11" max="11" width="14" customWidth="1"/>
    <col min="12" max="12" width="16.33203125" customWidth="1"/>
    <col min="15" max="15" width="3.83203125" customWidth="1"/>
    <col min="16" max="16" width="0.33203125" customWidth="1"/>
    <col min="17" max="17" width="2.5" customWidth="1"/>
  </cols>
  <sheetData>
    <row r="1" spans="1:31" ht="15.75" customHeight="1" x14ac:dyDescent="0.25">
      <c r="A1" s="287" t="s">
        <v>27</v>
      </c>
      <c r="B1" s="104"/>
      <c r="C1" s="104"/>
      <c r="D1" s="104"/>
      <c r="E1" s="305"/>
      <c r="F1" s="104"/>
      <c r="G1" s="104"/>
      <c r="H1" s="104"/>
      <c r="I1" s="104"/>
      <c r="J1" s="289"/>
      <c r="K1" s="104"/>
      <c r="L1" s="104"/>
      <c r="M1" s="104"/>
      <c r="N1" s="104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1:31" ht="15.75" customHeight="1" x14ac:dyDescent="0.25">
      <c r="A2" s="288"/>
      <c r="B2" s="104"/>
      <c r="C2" s="104"/>
      <c r="D2" s="104"/>
      <c r="E2" s="241"/>
      <c r="F2" s="104"/>
      <c r="G2" s="104"/>
      <c r="H2" s="104"/>
      <c r="I2" s="104"/>
      <c r="J2" s="241"/>
      <c r="K2" s="104"/>
      <c r="L2" s="104"/>
      <c r="M2" s="104"/>
      <c r="N2" s="104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31" ht="15.75" customHeight="1" x14ac:dyDescent="0.25">
      <c r="A3" s="290" t="s">
        <v>28</v>
      </c>
      <c r="B3" s="291"/>
      <c r="C3" s="291"/>
      <c r="D3" s="292"/>
      <c r="E3" s="241"/>
      <c r="F3" s="290" t="s">
        <v>29</v>
      </c>
      <c r="G3" s="291"/>
      <c r="H3" s="291"/>
      <c r="I3" s="292"/>
      <c r="J3" s="241"/>
      <c r="K3" s="290" t="s">
        <v>30</v>
      </c>
      <c r="L3" s="291"/>
      <c r="M3" s="291"/>
      <c r="N3" s="292"/>
      <c r="O3" s="47"/>
      <c r="P3" s="105"/>
      <c r="Q3" s="106"/>
      <c r="R3" s="280"/>
      <c r="S3" s="241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</row>
    <row r="4" spans="1:31" ht="48" customHeight="1" x14ac:dyDescent="0.25">
      <c r="A4" s="293" t="s">
        <v>31</v>
      </c>
      <c r="B4" s="192" t="s">
        <v>32</v>
      </c>
      <c r="C4" s="193" t="s">
        <v>33</v>
      </c>
      <c r="D4" s="194" t="s">
        <v>34</v>
      </c>
      <c r="E4" s="241"/>
      <c r="F4" s="293" t="s">
        <v>31</v>
      </c>
      <c r="G4" s="192" t="s">
        <v>32</v>
      </c>
      <c r="H4" s="193" t="s">
        <v>33</v>
      </c>
      <c r="I4" s="194" t="s">
        <v>34</v>
      </c>
      <c r="J4" s="241"/>
      <c r="K4" s="293" t="s">
        <v>31</v>
      </c>
      <c r="L4" s="192" t="s">
        <v>32</v>
      </c>
      <c r="M4" s="193" t="s">
        <v>33</v>
      </c>
      <c r="N4" s="194" t="s">
        <v>34</v>
      </c>
      <c r="O4" s="47"/>
      <c r="P4" s="107"/>
      <c r="Q4" s="47"/>
      <c r="R4" s="108"/>
      <c r="S4" s="108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31" ht="15.75" customHeight="1" x14ac:dyDescent="0.25">
      <c r="A5" s="294"/>
      <c r="B5" s="190" t="s">
        <v>3</v>
      </c>
      <c r="C5" s="183"/>
      <c r="D5" s="195">
        <f>SUM('Coupe Production Rate'!C9:C18)</f>
        <v>0</v>
      </c>
      <c r="E5" s="241"/>
      <c r="F5" s="294"/>
      <c r="G5" s="190" t="s">
        <v>3</v>
      </c>
      <c r="H5" s="185"/>
      <c r="I5" s="198">
        <f>SUM('Coupe Production Rate'!D9:D18)</f>
        <v>0</v>
      </c>
      <c r="J5" s="241"/>
      <c r="K5" s="294"/>
      <c r="L5" s="190" t="s">
        <v>3</v>
      </c>
      <c r="M5" s="185"/>
      <c r="N5" s="198">
        <f>SUM('Coupe Production Rate'!E9:E18)</f>
        <v>0</v>
      </c>
      <c r="O5" s="47"/>
      <c r="P5" s="109"/>
      <c r="Q5" s="110"/>
      <c r="R5" s="281" t="s">
        <v>35</v>
      </c>
      <c r="S5" s="238"/>
      <c r="T5" s="47"/>
      <c r="U5" s="111"/>
      <c r="V5" s="47"/>
      <c r="W5" s="111"/>
      <c r="X5" s="112"/>
      <c r="Y5" s="111"/>
      <c r="Z5" s="47"/>
      <c r="AA5" s="47"/>
      <c r="AB5" s="47"/>
      <c r="AC5" s="47"/>
      <c r="AD5" s="47"/>
      <c r="AE5" s="47"/>
    </row>
    <row r="6" spans="1:31" ht="15.75" customHeight="1" x14ac:dyDescent="0.25">
      <c r="A6" s="294"/>
      <c r="B6" s="190" t="s">
        <v>4</v>
      </c>
      <c r="C6" s="183"/>
      <c r="D6" s="195">
        <f>SUM('Coupe Production Rate'!J9:J18)</f>
        <v>0</v>
      </c>
      <c r="E6" s="241"/>
      <c r="F6" s="294"/>
      <c r="G6" s="190" t="s">
        <v>4</v>
      </c>
      <c r="H6" s="185"/>
      <c r="I6" s="198">
        <f>SUM('Coupe Production Rate'!K9:K18)</f>
        <v>0</v>
      </c>
      <c r="J6" s="241"/>
      <c r="K6" s="294"/>
      <c r="L6" s="190" t="s">
        <v>4</v>
      </c>
      <c r="M6" s="185"/>
      <c r="N6" s="198">
        <f>SUM('Coupe Production Rate'!L9:L18)</f>
        <v>0</v>
      </c>
      <c r="O6" s="47"/>
      <c r="P6" s="113"/>
      <c r="Q6" s="114"/>
      <c r="R6" s="115" t="s">
        <v>36</v>
      </c>
      <c r="S6" s="116" t="e">
        <f>COUNT('Coupe Production Rate'!C9:C18)*C25</f>
        <v>#DIV/0!</v>
      </c>
      <c r="T6" s="47"/>
      <c r="U6" s="47"/>
      <c r="V6" s="111"/>
      <c r="W6" s="47"/>
      <c r="X6" s="47"/>
      <c r="Y6" s="47"/>
      <c r="Z6" s="47"/>
      <c r="AA6" s="47"/>
      <c r="AB6" s="47"/>
      <c r="AC6" s="47"/>
      <c r="AD6" s="47"/>
      <c r="AE6" s="47"/>
    </row>
    <row r="7" spans="1:31" ht="15.75" customHeight="1" x14ac:dyDescent="0.25">
      <c r="A7" s="294"/>
      <c r="B7" s="190" t="s">
        <v>5</v>
      </c>
      <c r="C7" s="183"/>
      <c r="D7" s="195">
        <f>SUM('Coupe Production Rate'!Q9:Q18)</f>
        <v>0</v>
      </c>
      <c r="E7" s="241"/>
      <c r="F7" s="294"/>
      <c r="G7" s="190" t="s">
        <v>5</v>
      </c>
      <c r="H7" s="185"/>
      <c r="I7" s="198">
        <f>SUM('Coupe Production Rate'!R9:R18)</f>
        <v>0</v>
      </c>
      <c r="J7" s="241"/>
      <c r="K7" s="294"/>
      <c r="L7" s="190" t="s">
        <v>5</v>
      </c>
      <c r="M7" s="185"/>
      <c r="N7" s="198">
        <f>SUM('Coupe Production Rate'!S9:S18)</f>
        <v>0</v>
      </c>
      <c r="O7" s="47"/>
      <c r="P7" s="117"/>
      <c r="Q7" s="118"/>
      <c r="R7" s="119" t="s">
        <v>37</v>
      </c>
      <c r="S7" s="120" t="e">
        <f>COUNT('Sedan Production Rate'!C9:C18)*C53</f>
        <v>#DIV/0!</v>
      </c>
      <c r="T7" s="47"/>
      <c r="U7" s="47"/>
      <c r="V7" s="111"/>
      <c r="W7" s="47"/>
      <c r="X7" s="47"/>
      <c r="Y7" s="47"/>
      <c r="Z7" s="47"/>
      <c r="AA7" s="47"/>
      <c r="AB7" s="47"/>
      <c r="AC7" s="47"/>
      <c r="AD7" s="47"/>
      <c r="AE7" s="47"/>
    </row>
    <row r="8" spans="1:31" ht="15.75" customHeight="1" x14ac:dyDescent="0.25">
      <c r="A8" s="294"/>
      <c r="B8" s="190" t="s">
        <v>13</v>
      </c>
      <c r="C8" s="183"/>
      <c r="D8" s="195">
        <f>SUM('Coupe Production Rate'!C26:C35)</f>
        <v>0</v>
      </c>
      <c r="E8" s="241"/>
      <c r="F8" s="294"/>
      <c r="G8" s="190" t="s">
        <v>13</v>
      </c>
      <c r="H8" s="185"/>
      <c r="I8" s="198">
        <f>SUM('Coupe Production Rate'!D26:D35)</f>
        <v>0</v>
      </c>
      <c r="J8" s="241"/>
      <c r="K8" s="294"/>
      <c r="L8" s="190" t="s">
        <v>13</v>
      </c>
      <c r="M8" s="185"/>
      <c r="N8" s="198">
        <f>SUM('Coupe Production Rate'!E26:E35)</f>
        <v>0</v>
      </c>
      <c r="O8" s="47"/>
      <c r="P8" s="113"/>
      <c r="Q8" s="114"/>
      <c r="R8" s="121" t="s">
        <v>38</v>
      </c>
      <c r="S8" s="122" t="e">
        <f>COUNT('Van Production Rate'!C9:C18)*C81</f>
        <v>#DIV/0!</v>
      </c>
      <c r="T8" s="47"/>
      <c r="U8" s="47"/>
      <c r="V8" s="111"/>
      <c r="W8" s="47"/>
      <c r="X8" s="47"/>
      <c r="Y8" s="47"/>
      <c r="Z8" s="47"/>
      <c r="AA8" s="47"/>
      <c r="AB8" s="47"/>
      <c r="AC8" s="47"/>
      <c r="AD8" s="47"/>
      <c r="AE8" s="47"/>
    </row>
    <row r="9" spans="1:31" ht="15.75" customHeight="1" x14ac:dyDescent="0.25">
      <c r="A9" s="294"/>
      <c r="B9" s="190" t="s">
        <v>14</v>
      </c>
      <c r="C9" s="183"/>
      <c r="D9" s="195">
        <f>SUM('Coupe Production Rate'!J26:J35)</f>
        <v>0</v>
      </c>
      <c r="E9" s="241"/>
      <c r="F9" s="294"/>
      <c r="G9" s="190" t="s">
        <v>14</v>
      </c>
      <c r="H9" s="185"/>
      <c r="I9" s="198">
        <f>SUM('Coupe Production Rate'!K26:K35)</f>
        <v>0</v>
      </c>
      <c r="J9" s="241"/>
      <c r="K9" s="294"/>
      <c r="L9" s="190" t="s">
        <v>14</v>
      </c>
      <c r="M9" s="185"/>
      <c r="N9" s="198">
        <f>SUM('Coupe Production Rate'!L26:L35)</f>
        <v>0</v>
      </c>
      <c r="O9" s="47"/>
      <c r="P9" s="117"/>
      <c r="Q9" s="118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</row>
    <row r="10" spans="1:31" ht="15.75" customHeight="1" x14ac:dyDescent="0.25">
      <c r="A10" s="294"/>
      <c r="B10" s="190" t="s">
        <v>15</v>
      </c>
      <c r="C10" s="183"/>
      <c r="D10" s="195">
        <f>SUM('Coupe Production Rate'!Q26:Q35)</f>
        <v>0</v>
      </c>
      <c r="E10" s="241"/>
      <c r="F10" s="294"/>
      <c r="G10" s="190" t="s">
        <v>15</v>
      </c>
      <c r="H10" s="185"/>
      <c r="I10" s="198">
        <f>SUM('Coupe Production Rate'!R26:R35)</f>
        <v>0</v>
      </c>
      <c r="J10" s="241"/>
      <c r="K10" s="294"/>
      <c r="L10" s="190" t="s">
        <v>15</v>
      </c>
      <c r="M10" s="185"/>
      <c r="N10" s="198">
        <f>SUM('Coupe Production Rate'!S26:S35)</f>
        <v>0</v>
      </c>
      <c r="O10" s="47"/>
      <c r="P10" s="113"/>
      <c r="Q10" s="114"/>
      <c r="R10" s="281" t="s">
        <v>39</v>
      </c>
      <c r="S10" s="238"/>
      <c r="T10" s="47"/>
      <c r="U10" s="111"/>
      <c r="V10" s="47"/>
      <c r="W10" s="111"/>
      <c r="X10" s="112"/>
      <c r="Y10" s="111"/>
      <c r="Z10" s="111"/>
      <c r="AA10" s="111"/>
      <c r="AB10" s="47"/>
      <c r="AC10" s="47"/>
      <c r="AD10" s="47"/>
      <c r="AE10" s="47"/>
    </row>
    <row r="11" spans="1:31" ht="15.75" customHeight="1" x14ac:dyDescent="0.25">
      <c r="A11" s="294"/>
      <c r="B11" s="190" t="s">
        <v>40</v>
      </c>
      <c r="C11" s="183"/>
      <c r="D11" s="184"/>
      <c r="E11" s="241"/>
      <c r="F11" s="294"/>
      <c r="G11" s="190" t="s">
        <v>40</v>
      </c>
      <c r="H11" s="185"/>
      <c r="I11" s="186"/>
      <c r="J11" s="241"/>
      <c r="K11" s="294"/>
      <c r="L11" s="190" t="s">
        <v>40</v>
      </c>
      <c r="M11" s="185"/>
      <c r="N11" s="186"/>
      <c r="O11" s="47"/>
      <c r="P11" s="107"/>
      <c r="Q11" s="47"/>
      <c r="R11" s="115" t="s">
        <v>36</v>
      </c>
      <c r="S11" s="123" t="e">
        <f>COUNT('Coupe Production Rate'!D9:D18)*H25</f>
        <v>#DIV/0!</v>
      </c>
      <c r="T11" s="47"/>
      <c r="U11" s="47"/>
      <c r="V11" s="111"/>
      <c r="W11" s="47"/>
      <c r="X11" s="47"/>
      <c r="Y11" s="47"/>
      <c r="Z11" s="111"/>
      <c r="AA11" s="111"/>
      <c r="AB11" s="47"/>
      <c r="AC11" s="47"/>
      <c r="AD11" s="47"/>
      <c r="AE11" s="47"/>
    </row>
    <row r="12" spans="1:31" ht="15.75" customHeight="1" x14ac:dyDescent="0.25">
      <c r="A12" s="294"/>
      <c r="B12" s="190" t="s">
        <v>41</v>
      </c>
      <c r="C12" s="183"/>
      <c r="D12" s="184"/>
      <c r="E12" s="241"/>
      <c r="F12" s="294"/>
      <c r="G12" s="190" t="s">
        <v>41</v>
      </c>
      <c r="H12" s="185"/>
      <c r="I12" s="186"/>
      <c r="J12" s="241"/>
      <c r="K12" s="294"/>
      <c r="L12" s="190" t="s">
        <v>41</v>
      </c>
      <c r="M12" s="185"/>
      <c r="N12" s="186"/>
      <c r="O12" s="47"/>
      <c r="P12" s="107"/>
      <c r="Q12" s="47"/>
      <c r="R12" s="124" t="s">
        <v>37</v>
      </c>
      <c r="S12" s="125" t="e">
        <f>COUNT('Sedan Production Rate'!D9:D18)*H53</f>
        <v>#DIV/0!</v>
      </c>
      <c r="T12" s="47"/>
      <c r="U12" s="47"/>
      <c r="V12" s="111"/>
      <c r="W12" s="47"/>
      <c r="X12" s="47"/>
      <c r="Y12" s="47"/>
      <c r="Z12" s="111"/>
      <c r="AA12" s="111"/>
      <c r="AB12" s="47"/>
      <c r="AC12" s="47"/>
      <c r="AD12" s="47"/>
      <c r="AE12" s="47"/>
    </row>
    <row r="13" spans="1:31" ht="15.75" customHeight="1" x14ac:dyDescent="0.25">
      <c r="A13" s="295"/>
      <c r="B13" s="191" t="s">
        <v>42</v>
      </c>
      <c r="C13" s="196">
        <f>SUM(C5:C12)</f>
        <v>0</v>
      </c>
      <c r="D13" s="197"/>
      <c r="E13" s="241"/>
      <c r="F13" s="295"/>
      <c r="G13" s="191" t="s">
        <v>42</v>
      </c>
      <c r="H13" s="199">
        <f>SUM(H5:H12)</f>
        <v>0</v>
      </c>
      <c r="I13" s="200"/>
      <c r="J13" s="241"/>
      <c r="K13" s="295"/>
      <c r="L13" s="191" t="s">
        <v>42</v>
      </c>
      <c r="M13" s="199">
        <f>SUM(M5:M12)</f>
        <v>0</v>
      </c>
      <c r="N13" s="200"/>
      <c r="O13" s="47"/>
      <c r="P13" s="107"/>
      <c r="Q13" s="47"/>
      <c r="R13" s="121" t="s">
        <v>38</v>
      </c>
      <c r="S13" s="126" t="e">
        <f>COUNT('Van Production Rate'!D9:D18)*H81</f>
        <v>#DIV/0!</v>
      </c>
      <c r="T13" s="47"/>
      <c r="U13" s="47"/>
      <c r="V13" s="111"/>
      <c r="W13" s="47"/>
      <c r="X13" s="47"/>
      <c r="Y13" s="47"/>
      <c r="Z13" s="111"/>
      <c r="AA13" s="111"/>
      <c r="AB13" s="47"/>
      <c r="AC13" s="47"/>
      <c r="AD13" s="47"/>
      <c r="AE13" s="47"/>
    </row>
    <row r="14" spans="1:31" ht="15.75" customHeight="1" x14ac:dyDescent="0.25">
      <c r="A14" s="104"/>
      <c r="B14" s="104"/>
      <c r="C14" s="104"/>
      <c r="D14" s="104"/>
      <c r="E14" s="241"/>
      <c r="F14" s="104"/>
      <c r="G14" s="104"/>
      <c r="H14" s="104"/>
      <c r="I14" s="104"/>
      <c r="J14" s="241"/>
      <c r="K14" s="104"/>
      <c r="L14" s="104"/>
      <c r="M14" s="104"/>
      <c r="N14" s="104"/>
      <c r="O14" s="47"/>
      <c r="P14" s="10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</row>
    <row r="15" spans="1:31" ht="15" customHeight="1" x14ac:dyDescent="0.25">
      <c r="A15" s="282" t="s">
        <v>28</v>
      </c>
      <c r="B15" s="283"/>
      <c r="C15" s="283"/>
      <c r="D15" s="284"/>
      <c r="E15" s="289"/>
      <c r="F15" s="282" t="s">
        <v>43</v>
      </c>
      <c r="G15" s="283"/>
      <c r="H15" s="283"/>
      <c r="I15" s="284"/>
      <c r="J15" s="289"/>
      <c r="K15" s="282" t="s">
        <v>44</v>
      </c>
      <c r="L15" s="283"/>
      <c r="M15" s="283"/>
      <c r="N15" s="284"/>
      <c r="O15" s="47"/>
      <c r="P15" s="107"/>
      <c r="Q15" s="47"/>
      <c r="R15" s="281" t="s">
        <v>45</v>
      </c>
      <c r="S15" s="238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</row>
    <row r="16" spans="1:31" ht="15" customHeight="1" x14ac:dyDescent="0.25">
      <c r="A16" s="308" t="s">
        <v>46</v>
      </c>
      <c r="B16" s="309" t="s">
        <v>47</v>
      </c>
      <c r="C16" s="286"/>
      <c r="D16" s="296"/>
      <c r="E16" s="241"/>
      <c r="F16" s="299" t="s">
        <v>46</v>
      </c>
      <c r="G16" s="285" t="s">
        <v>47</v>
      </c>
      <c r="H16" s="286"/>
      <c r="I16" s="296"/>
      <c r="J16" s="241"/>
      <c r="K16" s="299" t="s">
        <v>46</v>
      </c>
      <c r="L16" s="285" t="s">
        <v>47</v>
      </c>
      <c r="M16" s="286"/>
      <c r="N16" s="296"/>
      <c r="O16" s="47"/>
      <c r="P16" s="107"/>
      <c r="Q16" s="47"/>
      <c r="R16" s="115" t="s">
        <v>36</v>
      </c>
      <c r="S16" s="123" t="e">
        <f>COUNT('Coupe Production Rate'!E9:E18)*M25</f>
        <v>#DIV/0!</v>
      </c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</row>
    <row r="17" spans="1:31" ht="15.75" customHeight="1" x14ac:dyDescent="0.25">
      <c r="A17" s="297"/>
      <c r="B17" s="215" t="s">
        <v>48</v>
      </c>
      <c r="C17" s="204">
        <v>1</v>
      </c>
      <c r="D17" s="297"/>
      <c r="E17" s="241"/>
      <c r="F17" s="300"/>
      <c r="G17" s="190" t="s">
        <v>48</v>
      </c>
      <c r="H17" s="204">
        <v>1</v>
      </c>
      <c r="I17" s="297"/>
      <c r="J17" s="241"/>
      <c r="K17" s="300"/>
      <c r="L17" s="190" t="s">
        <v>48</v>
      </c>
      <c r="M17" s="204">
        <v>1</v>
      </c>
      <c r="N17" s="297"/>
      <c r="O17" s="47"/>
      <c r="P17" s="107"/>
      <c r="Q17" s="47"/>
      <c r="R17" s="124" t="s">
        <v>37</v>
      </c>
      <c r="S17" s="125" t="e">
        <f>COUNT('Sedan Production Rate'!E9:E18)*M53</f>
        <v>#DIV/0!</v>
      </c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</row>
    <row r="18" spans="1:31" ht="15.75" customHeight="1" x14ac:dyDescent="0.25">
      <c r="A18" s="297"/>
      <c r="B18" s="216" t="s">
        <v>49</v>
      </c>
      <c r="C18" s="201">
        <f>((C6*D6+C7*D7+C8*D8+C9*D9+C10*D10+C11*D11+C12*D12+C5*D5)/60)*C17</f>
        <v>0</v>
      </c>
      <c r="D18" s="297"/>
      <c r="E18" s="241"/>
      <c r="F18" s="300"/>
      <c r="G18" s="217" t="s">
        <v>49</v>
      </c>
      <c r="H18" s="201">
        <f>((H6*I6+H7*I7+H8*I8+H9*I9+H10*I10+H11*I11+H12*I12+H5*I5)/60)*H17</f>
        <v>0</v>
      </c>
      <c r="I18" s="297"/>
      <c r="J18" s="241"/>
      <c r="K18" s="300"/>
      <c r="L18" s="217" t="s">
        <v>49</v>
      </c>
      <c r="M18" s="201">
        <f>((M6*N6+M7*N7+M8*N8+M9*N9+M10*N10+M11*N11+M12*N12+M5*N5)/60)*M17</f>
        <v>0</v>
      </c>
      <c r="N18" s="297"/>
      <c r="O18" s="47"/>
      <c r="P18" s="107"/>
      <c r="Q18" s="47"/>
      <c r="R18" s="121" t="s">
        <v>38</v>
      </c>
      <c r="S18" s="126" t="e">
        <f>COUNT('Van Production Rate'!E9:E18)*M81</f>
        <v>#DIV/0!</v>
      </c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</row>
    <row r="19" spans="1:31" ht="15.75" customHeight="1" x14ac:dyDescent="0.25">
      <c r="A19" s="297"/>
      <c r="B19" s="216" t="s">
        <v>50</v>
      </c>
      <c r="C19" s="201" t="e">
        <f>C18/COUNT('Coupe Production Rate'!C9:C18)</f>
        <v>#DIV/0!</v>
      </c>
      <c r="D19" s="297"/>
      <c r="E19" s="241"/>
      <c r="F19" s="300"/>
      <c r="G19" s="217" t="s">
        <v>50</v>
      </c>
      <c r="H19" s="201" t="e">
        <f>H18/COUNT('Coupe Production Rate'!D9:D18)</f>
        <v>#DIV/0!</v>
      </c>
      <c r="I19" s="297"/>
      <c r="J19" s="241"/>
      <c r="K19" s="300"/>
      <c r="L19" s="217" t="s">
        <v>50</v>
      </c>
      <c r="M19" s="201" t="e">
        <f>M18/COUNT('Coupe Production Rate'!E9:E18)</f>
        <v>#DIV/0!</v>
      </c>
      <c r="N19" s="297"/>
      <c r="O19" s="47"/>
      <c r="P19" s="10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</row>
    <row r="20" spans="1:31" ht="30" customHeight="1" x14ac:dyDescent="0.25">
      <c r="A20" s="297"/>
      <c r="B20" s="216" t="s">
        <v>51</v>
      </c>
      <c r="C20" s="187"/>
      <c r="D20" s="297"/>
      <c r="E20" s="241"/>
      <c r="F20" s="300"/>
      <c r="G20" s="212" t="s">
        <v>51</v>
      </c>
      <c r="H20" s="187"/>
      <c r="I20" s="297"/>
      <c r="J20" s="241"/>
      <c r="K20" s="300"/>
      <c r="L20" s="212" t="s">
        <v>51</v>
      </c>
      <c r="M20" s="187"/>
      <c r="N20" s="297"/>
      <c r="O20" s="47"/>
      <c r="P20" s="107"/>
      <c r="Q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</row>
    <row r="21" spans="1:31" ht="24" customHeight="1" x14ac:dyDescent="0.25">
      <c r="A21" s="298"/>
      <c r="B21" s="213" t="s">
        <v>52</v>
      </c>
      <c r="C21" s="202" t="e">
        <f>SUM(C19:C20)</f>
        <v>#DIV/0!</v>
      </c>
      <c r="D21" s="298"/>
      <c r="E21" s="241"/>
      <c r="F21" s="301"/>
      <c r="G21" s="213" t="s">
        <v>52</v>
      </c>
      <c r="H21" s="202" t="e">
        <f>SUM(H19:H20)</f>
        <v>#DIV/0!</v>
      </c>
      <c r="I21" s="298"/>
      <c r="J21" s="241"/>
      <c r="K21" s="301"/>
      <c r="L21" s="213" t="s">
        <v>52</v>
      </c>
      <c r="M21" s="202" t="e">
        <f>SUM(M19:M20)</f>
        <v>#DIV/0!</v>
      </c>
      <c r="N21" s="298"/>
      <c r="O21" s="47"/>
      <c r="P21" s="107"/>
      <c r="Q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</row>
    <row r="22" spans="1:31" ht="9" customHeight="1" x14ac:dyDescent="0.25">
      <c r="A22" s="306"/>
      <c r="B22" s="241"/>
      <c r="C22" s="241"/>
      <c r="D22" s="250"/>
      <c r="E22" s="241"/>
      <c r="F22" s="306"/>
      <c r="G22" s="241"/>
      <c r="H22" s="241"/>
      <c r="I22" s="250"/>
      <c r="J22" s="241"/>
      <c r="K22" s="306"/>
      <c r="L22" s="241"/>
      <c r="M22" s="241"/>
      <c r="N22" s="250"/>
      <c r="O22" s="47"/>
      <c r="P22" s="107"/>
      <c r="Q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</row>
    <row r="23" spans="1:31" ht="15.75" customHeight="1" x14ac:dyDescent="0.25">
      <c r="A23" s="299" t="s">
        <v>53</v>
      </c>
      <c r="B23" s="304" t="s">
        <v>54</v>
      </c>
      <c r="C23" s="286"/>
      <c r="D23" s="296"/>
      <c r="E23" s="241"/>
      <c r="F23" s="299" t="s">
        <v>53</v>
      </c>
      <c r="G23" s="304" t="s">
        <v>54</v>
      </c>
      <c r="H23" s="286"/>
      <c r="I23" s="296"/>
      <c r="J23" s="241"/>
      <c r="K23" s="299" t="s">
        <v>53</v>
      </c>
      <c r="L23" s="304" t="s">
        <v>54</v>
      </c>
      <c r="M23" s="286"/>
      <c r="N23" s="296"/>
      <c r="O23" s="47"/>
      <c r="P23" s="10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</row>
    <row r="24" spans="1:31" ht="15.75" customHeight="1" x14ac:dyDescent="0.25">
      <c r="A24" s="300"/>
      <c r="B24" s="211" t="s">
        <v>55</v>
      </c>
      <c r="C24" s="188"/>
      <c r="D24" s="297"/>
      <c r="E24" s="241"/>
      <c r="F24" s="300"/>
      <c r="G24" s="211" t="s">
        <v>55</v>
      </c>
      <c r="H24" s="189"/>
      <c r="I24" s="297"/>
      <c r="J24" s="241"/>
      <c r="K24" s="300"/>
      <c r="L24" s="211" t="s">
        <v>55</v>
      </c>
      <c r="M24" s="188"/>
      <c r="N24" s="297"/>
      <c r="O24" s="47"/>
      <c r="P24" s="10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</row>
    <row r="25" spans="1:31" ht="15.75" customHeight="1" x14ac:dyDescent="0.25">
      <c r="A25" s="303"/>
      <c r="B25" s="214" t="s">
        <v>56</v>
      </c>
      <c r="C25" s="203" t="e">
        <f>C24-C21</f>
        <v>#DIV/0!</v>
      </c>
      <c r="D25" s="302"/>
      <c r="E25" s="241"/>
      <c r="F25" s="303"/>
      <c r="G25" s="214" t="s">
        <v>56</v>
      </c>
      <c r="H25" s="205" t="e">
        <f>H24-H21</f>
        <v>#DIV/0!</v>
      </c>
      <c r="I25" s="302"/>
      <c r="J25" s="241"/>
      <c r="K25" s="303"/>
      <c r="L25" s="214" t="s">
        <v>56</v>
      </c>
      <c r="M25" s="203" t="e">
        <f>M24-M21</f>
        <v>#DIV/0!</v>
      </c>
      <c r="N25" s="302"/>
      <c r="O25" s="47"/>
      <c r="P25" s="10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6" spans="1:31" ht="15.75" customHeight="1" x14ac:dyDescent="0.15">
      <c r="P26" s="56"/>
      <c r="R26" s="47"/>
      <c r="S26" s="47"/>
    </row>
    <row r="27" spans="1:31" ht="6" customHeight="1" x14ac:dyDescent="0.15">
      <c r="A27" s="310"/>
      <c r="B27" s="241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56"/>
      <c r="P27" s="56"/>
      <c r="R27" s="47"/>
      <c r="S27" s="47"/>
    </row>
    <row r="28" spans="1:31" ht="15.75" customHeight="1" x14ac:dyDescent="0.25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P28" s="56"/>
      <c r="R28" s="47"/>
      <c r="S28" s="47"/>
    </row>
    <row r="29" spans="1:31" ht="15.75" customHeight="1" x14ac:dyDescent="0.25">
      <c r="A29" s="330" t="s">
        <v>57</v>
      </c>
      <c r="B29" s="128"/>
      <c r="C29" s="128"/>
      <c r="D29" s="128"/>
      <c r="E29" s="311"/>
      <c r="F29" s="128"/>
      <c r="G29" s="128"/>
      <c r="H29" s="128"/>
      <c r="I29" s="128"/>
      <c r="J29" s="311"/>
      <c r="K29" s="128"/>
      <c r="L29" s="128"/>
      <c r="M29" s="128"/>
      <c r="N29" s="128"/>
      <c r="O29" s="47"/>
      <c r="P29" s="10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</row>
    <row r="30" spans="1:31" ht="15.75" customHeight="1" x14ac:dyDescent="0.25">
      <c r="A30" s="331"/>
      <c r="B30" s="128"/>
      <c r="C30" s="128"/>
      <c r="D30" s="128"/>
      <c r="E30" s="241"/>
      <c r="F30" s="128"/>
      <c r="G30" s="128"/>
      <c r="H30" s="128"/>
      <c r="I30" s="128"/>
      <c r="J30" s="241"/>
      <c r="K30" s="128"/>
      <c r="L30" s="128"/>
      <c r="M30" s="128"/>
      <c r="N30" s="128"/>
      <c r="O30" s="47"/>
      <c r="P30" s="107"/>
      <c r="Q30" s="47"/>
      <c r="R30" s="47"/>
      <c r="S30" s="47"/>
      <c r="T30" s="47"/>
      <c r="U30" s="111"/>
      <c r="V30" s="47"/>
      <c r="W30" s="111"/>
      <c r="X30" s="112"/>
      <c r="Y30" s="111"/>
      <c r="Z30" s="47"/>
      <c r="AA30" s="47"/>
      <c r="AB30" s="47"/>
      <c r="AC30" s="47"/>
    </row>
    <row r="31" spans="1:31" ht="15.75" customHeight="1" x14ac:dyDescent="0.25">
      <c r="A31" s="307" t="s">
        <v>28</v>
      </c>
      <c r="B31" s="237"/>
      <c r="C31" s="237"/>
      <c r="D31" s="238"/>
      <c r="E31" s="241"/>
      <c r="F31" s="307" t="s">
        <v>29</v>
      </c>
      <c r="G31" s="237"/>
      <c r="H31" s="237"/>
      <c r="I31" s="238"/>
      <c r="J31" s="241"/>
      <c r="K31" s="307" t="s">
        <v>30</v>
      </c>
      <c r="L31" s="237"/>
      <c r="M31" s="237"/>
      <c r="N31" s="238"/>
      <c r="O31" s="47"/>
      <c r="P31" s="107"/>
      <c r="Q31" s="47"/>
      <c r="R31" s="47"/>
      <c r="S31" s="47"/>
      <c r="T31" s="47"/>
      <c r="U31" s="47"/>
      <c r="V31" s="111"/>
      <c r="W31" s="47"/>
      <c r="X31" s="47"/>
      <c r="Y31" s="47"/>
      <c r="Z31" s="47"/>
      <c r="AA31" s="47"/>
      <c r="AB31" s="47"/>
      <c r="AC31" s="47"/>
    </row>
    <row r="32" spans="1:31" ht="45" customHeight="1" x14ac:dyDescent="0.25">
      <c r="A32" s="312" t="s">
        <v>58</v>
      </c>
      <c r="B32" s="208" t="s">
        <v>32</v>
      </c>
      <c r="C32" s="209" t="s">
        <v>33</v>
      </c>
      <c r="D32" s="210" t="s">
        <v>34</v>
      </c>
      <c r="E32" s="241"/>
      <c r="F32" s="312" t="s">
        <v>58</v>
      </c>
      <c r="G32" s="208" t="s">
        <v>32</v>
      </c>
      <c r="H32" s="209" t="s">
        <v>33</v>
      </c>
      <c r="I32" s="210" t="s">
        <v>34</v>
      </c>
      <c r="J32" s="241"/>
      <c r="K32" s="312" t="s">
        <v>58</v>
      </c>
      <c r="L32" s="208" t="s">
        <v>32</v>
      </c>
      <c r="M32" s="209" t="s">
        <v>33</v>
      </c>
      <c r="N32" s="210" t="s">
        <v>34</v>
      </c>
      <c r="O32" s="47"/>
      <c r="P32" s="107"/>
      <c r="Q32" s="47"/>
      <c r="R32" s="47"/>
      <c r="S32" s="47"/>
      <c r="T32" s="47"/>
      <c r="U32" s="47"/>
      <c r="V32" s="111"/>
      <c r="W32" s="47"/>
      <c r="X32" s="47"/>
      <c r="Y32" s="47"/>
      <c r="Z32" s="47"/>
      <c r="AA32" s="47"/>
      <c r="AB32" s="47"/>
      <c r="AC32" s="47"/>
    </row>
    <row r="33" spans="1:29" ht="15.75" customHeight="1" x14ac:dyDescent="0.25">
      <c r="A33" s="313"/>
      <c r="B33" s="206" t="s">
        <v>3</v>
      </c>
      <c r="C33" s="218"/>
      <c r="D33" s="129">
        <f>SUM('Sedan Production Rate'!C9:C18)</f>
        <v>0</v>
      </c>
      <c r="E33" s="241"/>
      <c r="F33" s="313"/>
      <c r="G33" s="206" t="s">
        <v>3</v>
      </c>
      <c r="H33" s="218"/>
      <c r="I33" s="129">
        <f>SUM('Sedan Production Rate'!D9:D18)</f>
        <v>0</v>
      </c>
      <c r="J33" s="241"/>
      <c r="K33" s="313"/>
      <c r="L33" s="206" t="s">
        <v>3</v>
      </c>
      <c r="M33" s="218"/>
      <c r="N33" s="130">
        <f>SUM('Sedan Production Rate'!E9:E18)</f>
        <v>0</v>
      </c>
      <c r="O33" s="47"/>
      <c r="P33" s="107"/>
      <c r="Q33" s="47"/>
      <c r="R33" s="47"/>
      <c r="S33" s="47"/>
      <c r="T33" s="47"/>
      <c r="U33" s="47"/>
      <c r="V33" s="111"/>
      <c r="W33" s="47"/>
      <c r="X33" s="47"/>
      <c r="Y33" s="47"/>
      <c r="Z33" s="47"/>
      <c r="AA33" s="47"/>
      <c r="AB33" s="47"/>
      <c r="AC33" s="47"/>
    </row>
    <row r="34" spans="1:29" ht="15.75" customHeight="1" x14ac:dyDescent="0.25">
      <c r="A34" s="313"/>
      <c r="B34" s="206" t="s">
        <v>4</v>
      </c>
      <c r="C34" s="219"/>
      <c r="D34" s="131">
        <f>SUM('Sedan Production Rate'!J9:J18)</f>
        <v>0</v>
      </c>
      <c r="E34" s="241"/>
      <c r="F34" s="313"/>
      <c r="G34" s="206" t="s">
        <v>4</v>
      </c>
      <c r="H34" s="219"/>
      <c r="I34" s="131">
        <f>SUM('Sedan Production Rate'!K9:K18)</f>
        <v>0</v>
      </c>
      <c r="J34" s="241"/>
      <c r="K34" s="313"/>
      <c r="L34" s="206" t="s">
        <v>4</v>
      </c>
      <c r="M34" s="219"/>
      <c r="N34" s="132">
        <f>SUM('Sedan Production Rate'!L9:L18)</f>
        <v>0</v>
      </c>
      <c r="O34" s="47"/>
      <c r="P34" s="10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</row>
    <row r="35" spans="1:29" ht="15.75" customHeight="1" x14ac:dyDescent="0.25">
      <c r="A35" s="313"/>
      <c r="B35" s="206" t="s">
        <v>5</v>
      </c>
      <c r="C35" s="219"/>
      <c r="D35" s="131">
        <f>SUM('Sedan Production Rate'!Q9:Q18)</f>
        <v>0</v>
      </c>
      <c r="E35" s="241"/>
      <c r="F35" s="313"/>
      <c r="G35" s="206" t="s">
        <v>5</v>
      </c>
      <c r="H35" s="219"/>
      <c r="I35" s="131">
        <f>SUM('Sedan Production Rate'!R9:R18)</f>
        <v>0</v>
      </c>
      <c r="J35" s="241"/>
      <c r="K35" s="313"/>
      <c r="L35" s="206" t="s">
        <v>5</v>
      </c>
      <c r="M35" s="219"/>
      <c r="N35" s="132">
        <f>SUM('Sedan Production Rate'!S9:S18)</f>
        <v>0</v>
      </c>
      <c r="O35" s="47"/>
      <c r="P35" s="107"/>
      <c r="Q35" s="47"/>
      <c r="R35" s="47"/>
      <c r="S35" s="47"/>
      <c r="T35" s="47"/>
      <c r="U35" s="111"/>
      <c r="V35" s="47"/>
      <c r="W35" s="111"/>
      <c r="X35" s="112"/>
      <c r="Y35" s="111"/>
      <c r="Z35" s="111"/>
      <c r="AA35" s="111"/>
      <c r="AB35" s="47"/>
      <c r="AC35" s="47"/>
    </row>
    <row r="36" spans="1:29" ht="15.75" customHeight="1" x14ac:dyDescent="0.25">
      <c r="A36" s="313"/>
      <c r="B36" s="206" t="s">
        <v>13</v>
      </c>
      <c r="C36" s="219"/>
      <c r="D36" s="131">
        <f>SUM('Sedan Production Rate'!C25:C34)</f>
        <v>0</v>
      </c>
      <c r="E36" s="241"/>
      <c r="F36" s="313"/>
      <c r="G36" s="206" t="s">
        <v>13</v>
      </c>
      <c r="H36" s="219"/>
      <c r="I36" s="131">
        <f>SUM('Sedan Production Rate'!D25:D34)</f>
        <v>0</v>
      </c>
      <c r="J36" s="241"/>
      <c r="K36" s="313"/>
      <c r="L36" s="206" t="s">
        <v>13</v>
      </c>
      <c r="M36" s="219"/>
      <c r="N36" s="132">
        <f>SUM('Sedan Production Rate'!E25:E34)</f>
        <v>0</v>
      </c>
      <c r="O36" s="47"/>
      <c r="P36" s="107"/>
      <c r="Q36" s="47"/>
      <c r="R36" s="47"/>
      <c r="S36" s="47"/>
      <c r="T36" s="47"/>
      <c r="U36" s="47"/>
      <c r="V36" s="111"/>
      <c r="W36" s="47"/>
      <c r="X36" s="47"/>
      <c r="Y36" s="47"/>
      <c r="Z36" s="111"/>
      <c r="AA36" s="111"/>
      <c r="AB36" s="47"/>
      <c r="AC36" s="47"/>
    </row>
    <row r="37" spans="1:29" ht="15.75" customHeight="1" x14ac:dyDescent="0.25">
      <c r="A37" s="313"/>
      <c r="B37" s="206" t="s">
        <v>14</v>
      </c>
      <c r="C37" s="219"/>
      <c r="D37" s="131">
        <f>SUM('Sedan Production Rate'!J25:J34)</f>
        <v>0</v>
      </c>
      <c r="E37" s="241"/>
      <c r="F37" s="313"/>
      <c r="G37" s="206" t="s">
        <v>14</v>
      </c>
      <c r="H37" s="219"/>
      <c r="I37" s="131">
        <f>SUM('Sedan Production Rate'!K25:K34)</f>
        <v>0</v>
      </c>
      <c r="J37" s="241"/>
      <c r="K37" s="313"/>
      <c r="L37" s="206" t="s">
        <v>14</v>
      </c>
      <c r="M37" s="219"/>
      <c r="N37" s="132">
        <f>SUM('Sedan Production Rate'!L25:L34)</f>
        <v>0</v>
      </c>
      <c r="O37" s="47"/>
      <c r="P37" s="107"/>
      <c r="Q37" s="47"/>
      <c r="R37" s="47"/>
      <c r="S37" s="47"/>
      <c r="T37" s="47"/>
      <c r="U37" s="47"/>
      <c r="V37" s="111"/>
      <c r="W37" s="47"/>
      <c r="X37" s="47"/>
      <c r="Y37" s="47"/>
      <c r="Z37" s="111"/>
      <c r="AA37" s="111"/>
      <c r="AB37" s="47"/>
      <c r="AC37" s="47"/>
    </row>
    <row r="38" spans="1:29" ht="15.75" customHeight="1" x14ac:dyDescent="0.25">
      <c r="A38" s="313"/>
      <c r="B38" s="206" t="s">
        <v>15</v>
      </c>
      <c r="C38" s="219"/>
      <c r="D38" s="131">
        <f>SUM('Sedan Production Rate'!Q25:Q34)</f>
        <v>0</v>
      </c>
      <c r="E38" s="241"/>
      <c r="F38" s="313"/>
      <c r="G38" s="206" t="s">
        <v>15</v>
      </c>
      <c r="H38" s="219"/>
      <c r="I38" s="131">
        <f>SUM('Sedan Production Rate'!R25:R34)</f>
        <v>0</v>
      </c>
      <c r="J38" s="241"/>
      <c r="K38" s="313"/>
      <c r="L38" s="206" t="s">
        <v>15</v>
      </c>
      <c r="M38" s="219"/>
      <c r="N38" s="132">
        <f>SUM('Sedan Production Rate'!S25:S34)</f>
        <v>0</v>
      </c>
      <c r="O38" s="47"/>
      <c r="P38" s="107"/>
      <c r="Q38" s="47"/>
      <c r="R38" s="47"/>
      <c r="S38" s="47"/>
      <c r="T38" s="47"/>
      <c r="U38" s="47"/>
      <c r="V38" s="111"/>
      <c r="W38" s="47"/>
      <c r="X38" s="47"/>
      <c r="Y38" s="47"/>
      <c r="Z38" s="111"/>
      <c r="AA38" s="111"/>
      <c r="AB38" s="47"/>
      <c r="AC38" s="47"/>
    </row>
    <row r="39" spans="1:29" ht="15.75" customHeight="1" x14ac:dyDescent="0.25">
      <c r="A39" s="313"/>
      <c r="B39" s="206" t="s">
        <v>40</v>
      </c>
      <c r="C39" s="219"/>
      <c r="D39" s="220"/>
      <c r="E39" s="241"/>
      <c r="F39" s="313"/>
      <c r="G39" s="206" t="s">
        <v>40</v>
      </c>
      <c r="H39" s="219"/>
      <c r="I39" s="220"/>
      <c r="J39" s="241"/>
      <c r="K39" s="313"/>
      <c r="L39" s="206" t="s">
        <v>40</v>
      </c>
      <c r="M39" s="219"/>
      <c r="N39" s="221"/>
      <c r="O39" s="47"/>
      <c r="P39" s="10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</row>
    <row r="40" spans="1:29" ht="15.75" customHeight="1" x14ac:dyDescent="0.25">
      <c r="A40" s="313"/>
      <c r="B40" s="206" t="s">
        <v>41</v>
      </c>
      <c r="C40" s="219"/>
      <c r="D40" s="220"/>
      <c r="E40" s="241"/>
      <c r="F40" s="313"/>
      <c r="G40" s="206" t="s">
        <v>41</v>
      </c>
      <c r="H40" s="219"/>
      <c r="I40" s="220"/>
      <c r="J40" s="241"/>
      <c r="K40" s="313"/>
      <c r="L40" s="206" t="s">
        <v>41</v>
      </c>
      <c r="M40" s="219"/>
      <c r="N40" s="221"/>
      <c r="O40" s="47"/>
      <c r="P40" s="10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</row>
    <row r="41" spans="1:29" ht="15.75" customHeight="1" x14ac:dyDescent="0.25">
      <c r="A41" s="314"/>
      <c r="B41" s="207" t="s">
        <v>42</v>
      </c>
      <c r="C41" s="133">
        <f>SUM(C33:C40)</f>
        <v>0</v>
      </c>
      <c r="D41" s="134"/>
      <c r="E41" s="241"/>
      <c r="F41" s="314"/>
      <c r="G41" s="207" t="s">
        <v>42</v>
      </c>
      <c r="H41" s="133">
        <f>SUM(H33:H40)</f>
        <v>0</v>
      </c>
      <c r="I41" s="134"/>
      <c r="J41" s="241"/>
      <c r="K41" s="314"/>
      <c r="L41" s="207" t="s">
        <v>42</v>
      </c>
      <c r="M41" s="133">
        <f>SUM(M33:M40)</f>
        <v>0</v>
      </c>
      <c r="N41" s="135"/>
      <c r="O41" s="47"/>
      <c r="P41" s="10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</row>
    <row r="42" spans="1:29" ht="15.75" customHeight="1" x14ac:dyDescent="0.25">
      <c r="A42" s="136"/>
      <c r="B42" s="136"/>
      <c r="C42" s="136"/>
      <c r="D42" s="136"/>
      <c r="E42" s="241"/>
      <c r="F42" s="136"/>
      <c r="G42" s="136"/>
      <c r="H42" s="136"/>
      <c r="I42" s="136"/>
      <c r="J42" s="241"/>
      <c r="K42" s="136"/>
      <c r="L42" s="136"/>
      <c r="M42" s="136"/>
      <c r="N42" s="136"/>
      <c r="O42" s="47"/>
      <c r="P42" s="10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</row>
    <row r="43" spans="1:29" ht="15.75" customHeight="1" x14ac:dyDescent="0.25">
      <c r="A43" s="315" t="s">
        <v>28</v>
      </c>
      <c r="B43" s="247"/>
      <c r="C43" s="247"/>
      <c r="D43" s="248"/>
      <c r="E43" s="241"/>
      <c r="F43" s="315" t="s">
        <v>43</v>
      </c>
      <c r="G43" s="247"/>
      <c r="H43" s="247"/>
      <c r="I43" s="248"/>
      <c r="J43" s="241"/>
      <c r="K43" s="315" t="s">
        <v>44</v>
      </c>
      <c r="L43" s="247"/>
      <c r="M43" s="247"/>
      <c r="N43" s="248"/>
      <c r="O43" s="47"/>
      <c r="P43" s="10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</row>
    <row r="44" spans="1:29" ht="15.75" customHeight="1" x14ac:dyDescent="0.25">
      <c r="A44" s="299" t="s">
        <v>46</v>
      </c>
      <c r="B44" s="316" t="s">
        <v>47</v>
      </c>
      <c r="C44" s="317"/>
      <c r="D44" s="319"/>
      <c r="E44" s="241"/>
      <c r="F44" s="299" t="s">
        <v>46</v>
      </c>
      <c r="G44" s="316" t="s">
        <v>47</v>
      </c>
      <c r="H44" s="317"/>
      <c r="I44" s="319"/>
      <c r="J44" s="241"/>
      <c r="K44" s="299" t="s">
        <v>46</v>
      </c>
      <c r="L44" s="316" t="s">
        <v>47</v>
      </c>
      <c r="M44" s="317"/>
      <c r="N44" s="319"/>
      <c r="O44" s="47"/>
      <c r="P44" s="10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</row>
    <row r="45" spans="1:29" ht="15.75" customHeight="1" x14ac:dyDescent="0.25">
      <c r="A45" s="300"/>
      <c r="B45" s="190" t="s">
        <v>48</v>
      </c>
      <c r="C45" s="222">
        <v>1</v>
      </c>
      <c r="D45" s="320"/>
      <c r="E45" s="241"/>
      <c r="F45" s="300"/>
      <c r="G45" s="190" t="s">
        <v>48</v>
      </c>
      <c r="H45" s="222">
        <v>1</v>
      </c>
      <c r="I45" s="320"/>
      <c r="J45" s="241"/>
      <c r="K45" s="300"/>
      <c r="L45" s="190" t="s">
        <v>48</v>
      </c>
      <c r="M45" s="222">
        <v>1</v>
      </c>
      <c r="N45" s="320"/>
      <c r="O45" s="47"/>
      <c r="P45" s="10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</row>
    <row r="46" spans="1:29" ht="15.75" customHeight="1" x14ac:dyDescent="0.25">
      <c r="A46" s="300"/>
      <c r="B46" s="217" t="s">
        <v>49</v>
      </c>
      <c r="C46" s="137">
        <f>((C33*D33+C34*D34+C35*D35+C36*D36+C37*D37+C38*D38+C39*D39+C40*D40)/60)*C45</f>
        <v>0</v>
      </c>
      <c r="D46" s="320"/>
      <c r="E46" s="241"/>
      <c r="F46" s="300"/>
      <c r="G46" s="217" t="s">
        <v>49</v>
      </c>
      <c r="H46" s="137">
        <f>((H33*I33+H34*I34+H35*I35+H36*I36+H37*I37+H38*I38+H39*I39+H40*I40)/60)*H45</f>
        <v>0</v>
      </c>
      <c r="I46" s="320"/>
      <c r="J46" s="241"/>
      <c r="K46" s="300"/>
      <c r="L46" s="217" t="s">
        <v>49</v>
      </c>
      <c r="M46" s="137">
        <f>((M33*N33+M34*N34+M35*N35+M36*N36+M37*N37+M38*N38+M39*N39+M40*N40)/60)*M45</f>
        <v>0</v>
      </c>
      <c r="N46" s="320"/>
      <c r="O46" s="47"/>
      <c r="P46" s="10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</row>
    <row r="47" spans="1:29" ht="15.75" customHeight="1" x14ac:dyDescent="0.25">
      <c r="A47" s="300"/>
      <c r="B47" s="217" t="s">
        <v>50</v>
      </c>
      <c r="C47" s="137" t="e">
        <f>C46/COUNT('Sedan Production Rate'!C9:C18)</f>
        <v>#DIV/0!</v>
      </c>
      <c r="D47" s="320"/>
      <c r="E47" s="241"/>
      <c r="F47" s="300"/>
      <c r="G47" s="217" t="s">
        <v>50</v>
      </c>
      <c r="H47" s="137" t="e">
        <f>H46/COUNT('Sedan Production Rate'!D9:D18)</f>
        <v>#DIV/0!</v>
      </c>
      <c r="I47" s="320"/>
      <c r="J47" s="241"/>
      <c r="K47" s="300"/>
      <c r="L47" s="217" t="s">
        <v>50</v>
      </c>
      <c r="M47" s="137" t="e">
        <f>M46/COUNT('Sedan Production Rate'!E9:E18)</f>
        <v>#DIV/0!</v>
      </c>
      <c r="N47" s="320"/>
      <c r="O47" s="47"/>
      <c r="P47" s="10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</row>
    <row r="48" spans="1:29" ht="30" customHeight="1" x14ac:dyDescent="0.25">
      <c r="A48" s="300"/>
      <c r="B48" s="212" t="s">
        <v>51</v>
      </c>
      <c r="C48" s="223"/>
      <c r="D48" s="320"/>
      <c r="E48" s="241"/>
      <c r="F48" s="300"/>
      <c r="G48" s="212" t="s">
        <v>51</v>
      </c>
      <c r="H48" s="223"/>
      <c r="I48" s="320"/>
      <c r="J48" s="241"/>
      <c r="K48" s="300"/>
      <c r="L48" s="212" t="s">
        <v>51</v>
      </c>
      <c r="M48" s="223"/>
      <c r="N48" s="320"/>
      <c r="O48" s="47"/>
      <c r="P48" s="10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</row>
    <row r="49" spans="1:29" ht="30" customHeight="1" x14ac:dyDescent="0.25">
      <c r="A49" s="301"/>
      <c r="B49" s="213" t="s">
        <v>52</v>
      </c>
      <c r="C49" s="138" t="e">
        <f>SUM(C47:C48)</f>
        <v>#DIV/0!</v>
      </c>
      <c r="D49" s="321"/>
      <c r="E49" s="241"/>
      <c r="F49" s="301"/>
      <c r="G49" s="213" t="s">
        <v>52</v>
      </c>
      <c r="H49" s="138" t="e">
        <f>SUM(H47:H48)</f>
        <v>#DIV/0!</v>
      </c>
      <c r="I49" s="321"/>
      <c r="J49" s="241"/>
      <c r="K49" s="301"/>
      <c r="L49" s="213" t="s">
        <v>52</v>
      </c>
      <c r="M49" s="138" t="e">
        <f>SUM(M47:M48)</f>
        <v>#DIV/0!</v>
      </c>
      <c r="N49" s="321"/>
      <c r="O49" s="47"/>
      <c r="P49" s="107"/>
      <c r="Q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</row>
    <row r="50" spans="1:29" ht="7.5" customHeight="1" x14ac:dyDescent="0.25">
      <c r="A50" s="328"/>
      <c r="B50" s="241"/>
      <c r="C50" s="241"/>
      <c r="D50" s="241"/>
      <c r="E50" s="241"/>
      <c r="F50" s="323"/>
      <c r="G50" s="241"/>
      <c r="H50" s="241"/>
      <c r="I50" s="241"/>
      <c r="J50" s="241"/>
      <c r="K50" s="323"/>
      <c r="L50" s="241"/>
      <c r="M50" s="241"/>
      <c r="N50" s="241"/>
      <c r="O50" s="47"/>
      <c r="P50" s="107"/>
      <c r="Q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</row>
    <row r="51" spans="1:29" ht="15.75" customHeight="1" x14ac:dyDescent="0.25">
      <c r="A51" s="299" t="s">
        <v>53</v>
      </c>
      <c r="B51" s="324" t="s">
        <v>54</v>
      </c>
      <c r="C51" s="317"/>
      <c r="D51" s="296"/>
      <c r="E51" s="241"/>
      <c r="F51" s="299" t="s">
        <v>53</v>
      </c>
      <c r="G51" s="324" t="s">
        <v>54</v>
      </c>
      <c r="H51" s="317"/>
      <c r="I51" s="296"/>
      <c r="J51" s="241"/>
      <c r="K51" s="299" t="s">
        <v>53</v>
      </c>
      <c r="L51" s="324" t="s">
        <v>54</v>
      </c>
      <c r="M51" s="317"/>
      <c r="N51" s="296"/>
      <c r="O51" s="47"/>
      <c r="P51" s="10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</row>
    <row r="52" spans="1:29" ht="15.75" customHeight="1" x14ac:dyDescent="0.25">
      <c r="A52" s="300"/>
      <c r="B52" s="211" t="s">
        <v>55</v>
      </c>
      <c r="C52" s="224"/>
      <c r="D52" s="297"/>
      <c r="E52" s="241"/>
      <c r="F52" s="300"/>
      <c r="G52" s="211" t="s">
        <v>55</v>
      </c>
      <c r="H52" s="224"/>
      <c r="I52" s="297"/>
      <c r="J52" s="241"/>
      <c r="K52" s="300"/>
      <c r="L52" s="211" t="s">
        <v>55</v>
      </c>
      <c r="M52" s="224"/>
      <c r="N52" s="297"/>
      <c r="O52" s="47"/>
      <c r="P52" s="10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</row>
    <row r="53" spans="1:29" ht="15.75" customHeight="1" x14ac:dyDescent="0.25">
      <c r="A53" s="303"/>
      <c r="B53" s="214" t="s">
        <v>56</v>
      </c>
      <c r="C53" s="139" t="e">
        <f>C52-C49</f>
        <v>#DIV/0!</v>
      </c>
      <c r="D53" s="302"/>
      <c r="E53" s="241"/>
      <c r="F53" s="303"/>
      <c r="G53" s="214" t="s">
        <v>56</v>
      </c>
      <c r="H53" s="139" t="e">
        <f>H52-H49</f>
        <v>#DIV/0!</v>
      </c>
      <c r="I53" s="302"/>
      <c r="J53" s="241"/>
      <c r="K53" s="303"/>
      <c r="L53" s="214" t="s">
        <v>56</v>
      </c>
      <c r="M53" s="139" t="e">
        <f>M52-M49</f>
        <v>#DIV/0!</v>
      </c>
      <c r="N53" s="302"/>
      <c r="O53" s="47"/>
      <c r="P53" s="10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</row>
    <row r="54" spans="1:29" ht="15.75" customHeight="1" x14ac:dyDescent="0.25">
      <c r="A54" s="128"/>
      <c r="B54" s="128"/>
      <c r="C54" s="128"/>
      <c r="D54" s="128"/>
      <c r="E54" s="241"/>
      <c r="F54" s="128"/>
      <c r="G54" s="128"/>
      <c r="H54" s="128"/>
      <c r="I54" s="128"/>
      <c r="J54" s="241"/>
      <c r="K54" s="128"/>
      <c r="L54" s="128"/>
      <c r="M54" s="128"/>
      <c r="N54" s="128"/>
      <c r="O54" s="47"/>
      <c r="P54" s="10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</row>
    <row r="55" spans="1:29" ht="6.75" customHeight="1" x14ac:dyDescent="0.1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R55" s="47"/>
      <c r="S55" s="47"/>
    </row>
    <row r="56" spans="1:29" ht="15.75" customHeight="1" x14ac:dyDescent="0.15">
      <c r="P56" s="56"/>
      <c r="R56" s="47"/>
      <c r="S56" s="47"/>
    </row>
    <row r="57" spans="1:29" ht="15.75" customHeight="1" x14ac:dyDescent="0.15">
      <c r="A57" s="332" t="s">
        <v>59</v>
      </c>
      <c r="B57" s="140"/>
      <c r="C57" s="140"/>
      <c r="D57" s="140"/>
      <c r="E57" s="327"/>
      <c r="F57" s="140"/>
      <c r="G57" s="140"/>
      <c r="H57" s="140"/>
      <c r="I57" s="140"/>
      <c r="J57" s="327"/>
      <c r="K57" s="140"/>
      <c r="L57" s="140"/>
      <c r="M57" s="140"/>
      <c r="N57" s="140"/>
      <c r="O57" s="140"/>
      <c r="P57" s="10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</row>
    <row r="58" spans="1:29" ht="15.75" customHeight="1" x14ac:dyDescent="0.15">
      <c r="A58" s="331"/>
      <c r="B58" s="140"/>
      <c r="C58" s="140"/>
      <c r="D58" s="140"/>
      <c r="E58" s="241"/>
      <c r="F58" s="140"/>
      <c r="G58" s="140"/>
      <c r="H58" s="140"/>
      <c r="I58" s="140"/>
      <c r="J58" s="241"/>
      <c r="K58" s="140"/>
      <c r="L58" s="140"/>
      <c r="M58" s="140"/>
      <c r="N58" s="140"/>
      <c r="O58" s="140"/>
      <c r="P58" s="10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</row>
    <row r="59" spans="1:29" ht="15" customHeight="1" x14ac:dyDescent="0.25">
      <c r="A59" s="326" t="s">
        <v>28</v>
      </c>
      <c r="B59" s="247"/>
      <c r="C59" s="247"/>
      <c r="D59" s="248"/>
      <c r="E59" s="241"/>
      <c r="F59" s="325" t="s">
        <v>29</v>
      </c>
      <c r="G59" s="237"/>
      <c r="H59" s="237"/>
      <c r="I59" s="238"/>
      <c r="J59" s="241"/>
      <c r="K59" s="325" t="s">
        <v>30</v>
      </c>
      <c r="L59" s="237"/>
      <c r="M59" s="237"/>
      <c r="N59" s="238"/>
      <c r="O59" s="140"/>
      <c r="P59" s="10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</row>
    <row r="60" spans="1:29" ht="49" customHeight="1" x14ac:dyDescent="0.25">
      <c r="A60" s="312" t="s">
        <v>58</v>
      </c>
      <c r="B60" s="208" t="s">
        <v>32</v>
      </c>
      <c r="C60" s="225" t="s">
        <v>33</v>
      </c>
      <c r="D60" s="226" t="s">
        <v>34</v>
      </c>
      <c r="E60" s="241"/>
      <c r="F60" s="312" t="s">
        <v>58</v>
      </c>
      <c r="G60" s="208" t="s">
        <v>32</v>
      </c>
      <c r="H60" s="225" t="s">
        <v>33</v>
      </c>
      <c r="I60" s="226" t="s">
        <v>34</v>
      </c>
      <c r="J60" s="241"/>
      <c r="K60" s="312" t="s">
        <v>58</v>
      </c>
      <c r="L60" s="208" t="s">
        <v>32</v>
      </c>
      <c r="M60" s="225" t="s">
        <v>33</v>
      </c>
      <c r="N60" s="226" t="s">
        <v>34</v>
      </c>
      <c r="O60" s="140"/>
      <c r="P60" s="10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</row>
    <row r="61" spans="1:29" ht="15.75" customHeight="1" x14ac:dyDescent="0.25">
      <c r="A61" s="313"/>
      <c r="B61" s="206" t="s">
        <v>3</v>
      </c>
      <c r="C61" s="227"/>
      <c r="D61" s="141">
        <f>SUM('Van Production Rate'!C9:C18)</f>
        <v>0</v>
      </c>
      <c r="E61" s="241"/>
      <c r="F61" s="313"/>
      <c r="G61" s="206" t="s">
        <v>3</v>
      </c>
      <c r="H61" s="227"/>
      <c r="I61" s="141">
        <f>SUM('Van Production Rate'!D9:D18)</f>
        <v>0</v>
      </c>
      <c r="J61" s="241"/>
      <c r="K61" s="313"/>
      <c r="L61" s="206" t="s">
        <v>3</v>
      </c>
      <c r="M61" s="227"/>
      <c r="N61" s="141">
        <f>SUM('Van Production Rate'!E9:E18)</f>
        <v>0</v>
      </c>
      <c r="O61" s="140"/>
      <c r="P61" s="10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</row>
    <row r="62" spans="1:29" ht="15.75" customHeight="1" x14ac:dyDescent="0.25">
      <c r="A62" s="313"/>
      <c r="B62" s="206" t="s">
        <v>4</v>
      </c>
      <c r="C62" s="227"/>
      <c r="D62" s="141">
        <f>SUM('Van Production Rate'!J9:J18)</f>
        <v>0</v>
      </c>
      <c r="E62" s="241"/>
      <c r="F62" s="313"/>
      <c r="G62" s="206" t="s">
        <v>4</v>
      </c>
      <c r="H62" s="227"/>
      <c r="I62" s="141">
        <f>SUM('Van Production Rate'!K9:K18)</f>
        <v>0</v>
      </c>
      <c r="J62" s="241"/>
      <c r="K62" s="313"/>
      <c r="L62" s="206" t="s">
        <v>4</v>
      </c>
      <c r="M62" s="227"/>
      <c r="N62" s="141">
        <f>SUM('Van Production Rate'!L9:L18)</f>
        <v>0</v>
      </c>
      <c r="O62" s="140"/>
      <c r="P62" s="10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</row>
    <row r="63" spans="1:29" ht="15.75" customHeight="1" x14ac:dyDescent="0.25">
      <c r="A63" s="313"/>
      <c r="B63" s="206" t="s">
        <v>5</v>
      </c>
      <c r="C63" s="227"/>
      <c r="D63" s="141">
        <f>SUM('Van Production Rate'!Q9:Q18)</f>
        <v>0</v>
      </c>
      <c r="E63" s="241"/>
      <c r="F63" s="313"/>
      <c r="G63" s="206" t="s">
        <v>5</v>
      </c>
      <c r="H63" s="227"/>
      <c r="I63" s="141">
        <f>SUM('Van Production Rate'!R9:R18)</f>
        <v>0</v>
      </c>
      <c r="J63" s="241"/>
      <c r="K63" s="313"/>
      <c r="L63" s="206" t="s">
        <v>5</v>
      </c>
      <c r="M63" s="227"/>
      <c r="N63" s="141">
        <f>SUM('Van Production Rate'!S9:S18)</f>
        <v>0</v>
      </c>
      <c r="O63" s="140"/>
      <c r="P63" s="10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</row>
    <row r="64" spans="1:29" ht="15.75" customHeight="1" x14ac:dyDescent="0.25">
      <c r="A64" s="313"/>
      <c r="B64" s="206" t="s">
        <v>13</v>
      </c>
      <c r="C64" s="227"/>
      <c r="D64" s="141">
        <f>SUM('Van Production Rate'!C25:C34)</f>
        <v>0</v>
      </c>
      <c r="E64" s="241"/>
      <c r="F64" s="313"/>
      <c r="G64" s="206" t="s">
        <v>13</v>
      </c>
      <c r="H64" s="227"/>
      <c r="I64" s="141">
        <f>SUM('Van Production Rate'!D25:D34)</f>
        <v>0</v>
      </c>
      <c r="J64" s="241"/>
      <c r="K64" s="313"/>
      <c r="L64" s="206" t="s">
        <v>13</v>
      </c>
      <c r="M64" s="227"/>
      <c r="N64" s="141">
        <f>SUM('Van Production Rate'!E25:E34)</f>
        <v>0</v>
      </c>
      <c r="O64" s="140"/>
      <c r="P64" s="10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</row>
    <row r="65" spans="1:29" ht="15.75" customHeight="1" x14ac:dyDescent="0.25">
      <c r="A65" s="313"/>
      <c r="B65" s="206" t="s">
        <v>14</v>
      </c>
      <c r="C65" s="227"/>
      <c r="D65" s="141">
        <f>SUM('Van Production Rate'!J25:J34)</f>
        <v>0</v>
      </c>
      <c r="E65" s="241"/>
      <c r="F65" s="313"/>
      <c r="G65" s="206" t="s">
        <v>14</v>
      </c>
      <c r="H65" s="227"/>
      <c r="I65" s="141">
        <f>SUM('Van Production Rate'!K25:K34)</f>
        <v>0</v>
      </c>
      <c r="J65" s="241"/>
      <c r="K65" s="313"/>
      <c r="L65" s="206" t="s">
        <v>14</v>
      </c>
      <c r="M65" s="227"/>
      <c r="N65" s="141">
        <f>SUM('Van Production Rate'!L25:L34)</f>
        <v>0</v>
      </c>
      <c r="O65" s="140"/>
      <c r="P65" s="10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</row>
    <row r="66" spans="1:29" ht="15.75" customHeight="1" x14ac:dyDescent="0.25">
      <c r="A66" s="313"/>
      <c r="B66" s="206" t="s">
        <v>15</v>
      </c>
      <c r="C66" s="227"/>
      <c r="D66" s="141">
        <f>SUM('Van Production Rate'!Q25:Q34)</f>
        <v>0</v>
      </c>
      <c r="E66" s="241"/>
      <c r="F66" s="313"/>
      <c r="G66" s="206" t="s">
        <v>15</v>
      </c>
      <c r="H66" s="227"/>
      <c r="I66" s="141">
        <f>SUM('Van Production Rate'!R25:R34)</f>
        <v>0</v>
      </c>
      <c r="J66" s="241"/>
      <c r="K66" s="313"/>
      <c r="L66" s="206" t="s">
        <v>15</v>
      </c>
      <c r="M66" s="227"/>
      <c r="N66" s="141">
        <f>SUM('Van Production Rate'!S25:S34)</f>
        <v>0</v>
      </c>
      <c r="O66" s="140"/>
      <c r="P66" s="10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</row>
    <row r="67" spans="1:29" ht="15.75" customHeight="1" x14ac:dyDescent="0.25">
      <c r="A67" s="313"/>
      <c r="B67" s="206" t="s">
        <v>40</v>
      </c>
      <c r="C67" s="227"/>
      <c r="D67" s="228"/>
      <c r="E67" s="241"/>
      <c r="F67" s="313"/>
      <c r="G67" s="206" t="s">
        <v>40</v>
      </c>
      <c r="H67" s="227"/>
      <c r="I67" s="228"/>
      <c r="J67" s="241"/>
      <c r="K67" s="313"/>
      <c r="L67" s="206" t="s">
        <v>40</v>
      </c>
      <c r="M67" s="227"/>
      <c r="N67" s="228"/>
      <c r="O67" s="140"/>
      <c r="P67" s="10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</row>
    <row r="68" spans="1:29" ht="15.75" customHeight="1" x14ac:dyDescent="0.25">
      <c r="A68" s="313"/>
      <c r="B68" s="206" t="s">
        <v>41</v>
      </c>
      <c r="C68" s="227"/>
      <c r="D68" s="228"/>
      <c r="E68" s="241"/>
      <c r="F68" s="313"/>
      <c r="G68" s="206" t="s">
        <v>41</v>
      </c>
      <c r="H68" s="227"/>
      <c r="I68" s="228"/>
      <c r="J68" s="241"/>
      <c r="K68" s="313"/>
      <c r="L68" s="206" t="s">
        <v>41</v>
      </c>
      <c r="M68" s="227"/>
      <c r="N68" s="228"/>
      <c r="O68" s="140"/>
      <c r="P68" s="10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</row>
    <row r="69" spans="1:29" ht="15.75" customHeight="1" x14ac:dyDescent="0.25">
      <c r="A69" s="314"/>
      <c r="B69" s="207" t="s">
        <v>42</v>
      </c>
      <c r="C69" s="142">
        <f>SUM(C61:C68)</f>
        <v>0</v>
      </c>
      <c r="D69" s="143"/>
      <c r="E69" s="241"/>
      <c r="F69" s="314"/>
      <c r="G69" s="207" t="s">
        <v>42</v>
      </c>
      <c r="H69" s="144">
        <f>SUM(H61:H68)</f>
        <v>0</v>
      </c>
      <c r="I69" s="145"/>
      <c r="J69" s="241"/>
      <c r="K69" s="314"/>
      <c r="L69" s="207" t="s">
        <v>42</v>
      </c>
      <c r="M69" s="144">
        <f>SUM(M61:M68)</f>
        <v>0</v>
      </c>
      <c r="N69" s="146"/>
      <c r="O69" s="140"/>
      <c r="P69" s="10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</row>
    <row r="70" spans="1:29" ht="15.75" customHeight="1" x14ac:dyDescent="0.15">
      <c r="A70" s="322"/>
      <c r="B70" s="241"/>
      <c r="C70" s="241"/>
      <c r="D70" s="241"/>
      <c r="E70" s="241"/>
      <c r="F70" s="322"/>
      <c r="G70" s="241"/>
      <c r="H70" s="241"/>
      <c r="I70" s="241"/>
      <c r="J70" s="241"/>
      <c r="K70" s="322"/>
      <c r="L70" s="241"/>
      <c r="M70" s="241"/>
      <c r="N70" s="241"/>
      <c r="O70" s="140"/>
      <c r="P70" s="10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</row>
    <row r="71" spans="1:29" ht="15.75" customHeight="1" x14ac:dyDescent="0.25">
      <c r="A71" s="326" t="s">
        <v>28</v>
      </c>
      <c r="B71" s="247"/>
      <c r="C71" s="247"/>
      <c r="D71" s="248"/>
      <c r="E71" s="241"/>
      <c r="F71" s="326" t="s">
        <v>43</v>
      </c>
      <c r="G71" s="247"/>
      <c r="H71" s="247"/>
      <c r="I71" s="248"/>
      <c r="J71" s="241"/>
      <c r="K71" s="326" t="s">
        <v>44</v>
      </c>
      <c r="L71" s="247"/>
      <c r="M71" s="247"/>
      <c r="N71" s="248"/>
      <c r="O71" s="140"/>
      <c r="P71" s="10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</row>
    <row r="72" spans="1:29" ht="15.75" customHeight="1" x14ac:dyDescent="0.25">
      <c r="A72" s="299" t="s">
        <v>46</v>
      </c>
      <c r="B72" s="329" t="s">
        <v>47</v>
      </c>
      <c r="C72" s="317"/>
      <c r="D72" s="319"/>
      <c r="E72" s="241"/>
      <c r="F72" s="299" t="s">
        <v>46</v>
      </c>
      <c r="G72" s="329" t="s">
        <v>47</v>
      </c>
      <c r="H72" s="317"/>
      <c r="I72" s="319"/>
      <c r="J72" s="241"/>
      <c r="K72" s="299" t="s">
        <v>46</v>
      </c>
      <c r="L72" s="329" t="s">
        <v>47</v>
      </c>
      <c r="M72" s="317"/>
      <c r="N72" s="319"/>
      <c r="O72" s="140"/>
      <c r="P72" s="10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</row>
    <row r="73" spans="1:29" ht="15.75" customHeight="1" x14ac:dyDescent="0.25">
      <c r="A73" s="300"/>
      <c r="B73" s="190" t="s">
        <v>48</v>
      </c>
      <c r="C73" s="230">
        <v>1</v>
      </c>
      <c r="D73" s="320"/>
      <c r="E73" s="241"/>
      <c r="F73" s="300"/>
      <c r="G73" s="190" t="s">
        <v>48</v>
      </c>
      <c r="H73" s="230">
        <v>1</v>
      </c>
      <c r="I73" s="320"/>
      <c r="J73" s="241"/>
      <c r="K73" s="300"/>
      <c r="L73" s="190" t="s">
        <v>48</v>
      </c>
      <c r="M73" s="230">
        <v>1</v>
      </c>
      <c r="N73" s="320"/>
      <c r="O73" s="140"/>
      <c r="P73" s="10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</row>
    <row r="74" spans="1:29" ht="15.75" customHeight="1" x14ac:dyDescent="0.25">
      <c r="A74" s="300"/>
      <c r="B74" s="217" t="s">
        <v>49</v>
      </c>
      <c r="C74" s="147">
        <f>((C61*D61+C62*D62+C63*D63+C64*D64+C65*D65+C66*D66+C67*D67+C68*D68)/60)*C73</f>
        <v>0</v>
      </c>
      <c r="D74" s="320"/>
      <c r="E74" s="241"/>
      <c r="F74" s="300"/>
      <c r="G74" s="217" t="s">
        <v>49</v>
      </c>
      <c r="H74" s="147">
        <f>((H61*I61+H62*I62+H63*I63+H64*I64+H65*I65+H66*I66+H67*I67+H68*I68)/60)*H73</f>
        <v>0</v>
      </c>
      <c r="I74" s="320"/>
      <c r="J74" s="241"/>
      <c r="K74" s="300"/>
      <c r="L74" s="217" t="s">
        <v>49</v>
      </c>
      <c r="M74" s="147">
        <f>((M61*N61+M62*N62+M63*N63+M64*N64+M65*N65+M66*N66+M67*N67+M68*N68)/60)*M73</f>
        <v>0</v>
      </c>
      <c r="N74" s="320"/>
      <c r="O74" s="140"/>
      <c r="P74" s="10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</row>
    <row r="75" spans="1:29" ht="15.75" customHeight="1" x14ac:dyDescent="0.25">
      <c r="A75" s="300"/>
      <c r="B75" s="217" t="s">
        <v>50</v>
      </c>
      <c r="C75" s="148" t="e">
        <f>C74/COUNT('Van Production Rate'!C9:C18)</f>
        <v>#DIV/0!</v>
      </c>
      <c r="D75" s="320"/>
      <c r="E75" s="241"/>
      <c r="F75" s="300"/>
      <c r="G75" s="217" t="s">
        <v>50</v>
      </c>
      <c r="H75" s="148" t="e">
        <f>H74/COUNT('Van Production Rate'!D9:D18)</f>
        <v>#DIV/0!</v>
      </c>
      <c r="I75" s="320"/>
      <c r="J75" s="241"/>
      <c r="K75" s="300"/>
      <c r="L75" s="217" t="s">
        <v>50</v>
      </c>
      <c r="M75" s="148" t="e">
        <f>M74/COUNT('Van Production Rate'!E9:E18)</f>
        <v>#DIV/0!</v>
      </c>
      <c r="N75" s="320"/>
      <c r="O75" s="140"/>
      <c r="P75" s="10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</row>
    <row r="76" spans="1:29" ht="31" customHeight="1" x14ac:dyDescent="0.25">
      <c r="A76" s="300"/>
      <c r="B76" s="212" t="s">
        <v>51</v>
      </c>
      <c r="C76" s="229"/>
      <c r="D76" s="320"/>
      <c r="E76" s="241"/>
      <c r="F76" s="300"/>
      <c r="G76" s="212" t="s">
        <v>51</v>
      </c>
      <c r="H76" s="229"/>
      <c r="I76" s="320"/>
      <c r="J76" s="241"/>
      <c r="K76" s="300"/>
      <c r="L76" s="212" t="s">
        <v>51</v>
      </c>
      <c r="M76" s="229"/>
      <c r="N76" s="320"/>
      <c r="O76" s="140"/>
      <c r="P76" s="10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</row>
    <row r="77" spans="1:29" ht="15.75" customHeight="1" x14ac:dyDescent="0.25">
      <c r="A77" s="301"/>
      <c r="B77" s="213" t="s">
        <v>52</v>
      </c>
      <c r="C77" s="149" t="e">
        <f>SUM(C75:C76)</f>
        <v>#DIV/0!</v>
      </c>
      <c r="D77" s="321"/>
      <c r="E77" s="241"/>
      <c r="F77" s="301"/>
      <c r="G77" s="213" t="s">
        <v>52</v>
      </c>
      <c r="H77" s="149" t="e">
        <f>SUM(H75:H76)</f>
        <v>#DIV/0!</v>
      </c>
      <c r="I77" s="321"/>
      <c r="J77" s="241"/>
      <c r="K77" s="301"/>
      <c r="L77" s="213" t="s">
        <v>52</v>
      </c>
      <c r="M77" s="149" t="e">
        <f>SUM(M75:M76)</f>
        <v>#DIV/0!</v>
      </c>
      <c r="N77" s="321"/>
      <c r="O77" s="140"/>
      <c r="P77" s="107"/>
      <c r="Q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</row>
    <row r="78" spans="1:29" ht="8.25" customHeight="1" x14ac:dyDescent="0.25">
      <c r="A78" s="323"/>
      <c r="B78" s="241"/>
      <c r="C78" s="241"/>
      <c r="D78" s="241"/>
      <c r="E78" s="241"/>
      <c r="F78" s="323"/>
      <c r="G78" s="241"/>
      <c r="H78" s="241"/>
      <c r="I78" s="241"/>
      <c r="J78" s="241"/>
      <c r="K78" s="323"/>
      <c r="L78" s="241"/>
      <c r="M78" s="241"/>
      <c r="N78" s="241"/>
      <c r="O78" s="140"/>
      <c r="P78" s="107"/>
      <c r="Q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</row>
    <row r="79" spans="1:29" ht="15.75" customHeight="1" x14ac:dyDescent="0.25">
      <c r="A79" s="299" t="s">
        <v>53</v>
      </c>
      <c r="B79" s="318" t="s">
        <v>54</v>
      </c>
      <c r="C79" s="317"/>
      <c r="D79" s="319"/>
      <c r="E79" s="241"/>
      <c r="F79" s="299" t="s">
        <v>53</v>
      </c>
      <c r="G79" s="318" t="s">
        <v>54</v>
      </c>
      <c r="H79" s="317"/>
      <c r="I79" s="319"/>
      <c r="J79" s="241"/>
      <c r="K79" s="299" t="s">
        <v>53</v>
      </c>
      <c r="L79" s="318" t="s">
        <v>54</v>
      </c>
      <c r="M79" s="317"/>
      <c r="N79" s="319"/>
      <c r="O79" s="140"/>
      <c r="P79" s="107"/>
      <c r="Q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</row>
    <row r="80" spans="1:29" ht="15.75" customHeight="1" x14ac:dyDescent="0.25">
      <c r="A80" s="300"/>
      <c r="B80" s="211" t="s">
        <v>55</v>
      </c>
      <c r="C80" s="231"/>
      <c r="D80" s="320"/>
      <c r="E80" s="241"/>
      <c r="F80" s="300"/>
      <c r="G80" s="211" t="s">
        <v>55</v>
      </c>
      <c r="H80" s="231"/>
      <c r="I80" s="320"/>
      <c r="J80" s="241"/>
      <c r="K80" s="300"/>
      <c r="L80" s="211" t="s">
        <v>55</v>
      </c>
      <c r="M80" s="231"/>
      <c r="N80" s="320"/>
      <c r="O80" s="140"/>
      <c r="P80" s="107"/>
      <c r="Q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</row>
    <row r="81" spans="1:29" ht="15.75" customHeight="1" x14ac:dyDescent="0.25">
      <c r="A81" s="303"/>
      <c r="B81" s="214" t="s">
        <v>56</v>
      </c>
      <c r="C81" s="150" t="e">
        <f>C80-C77</f>
        <v>#DIV/0!</v>
      </c>
      <c r="D81" s="321"/>
      <c r="E81" s="241"/>
      <c r="F81" s="303"/>
      <c r="G81" s="214" t="s">
        <v>56</v>
      </c>
      <c r="H81" s="150" t="e">
        <f>H80-H77</f>
        <v>#DIV/0!</v>
      </c>
      <c r="I81" s="321"/>
      <c r="J81" s="241"/>
      <c r="K81" s="303"/>
      <c r="L81" s="214" t="s">
        <v>56</v>
      </c>
      <c r="M81" s="150" t="e">
        <f>M80-M77</f>
        <v>#DIV/0!</v>
      </c>
      <c r="N81" s="321"/>
      <c r="O81" s="140"/>
      <c r="P81" s="107"/>
      <c r="Q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</row>
    <row r="82" spans="1:29" ht="15.75" customHeight="1" x14ac:dyDescent="0.15">
      <c r="A82" s="140"/>
      <c r="B82" s="140"/>
      <c r="C82" s="140"/>
      <c r="D82" s="140"/>
      <c r="E82" s="140"/>
      <c r="F82" s="140"/>
      <c r="G82" s="140"/>
      <c r="H82" s="140"/>
      <c r="I82" s="140"/>
      <c r="J82" s="241"/>
      <c r="K82" s="140"/>
      <c r="L82" s="140"/>
      <c r="M82" s="140"/>
      <c r="N82" s="140"/>
      <c r="O82" s="140"/>
      <c r="P82" s="107"/>
      <c r="Q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</row>
    <row r="83" spans="1:29" ht="4.5" customHeight="1" x14ac:dyDescent="0.15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</row>
    <row r="84" spans="1:29" ht="15.75" customHeight="1" x14ac:dyDescent="0.15"/>
    <row r="85" spans="1:29" ht="15.75" customHeight="1" x14ac:dyDescent="0.15"/>
    <row r="86" spans="1:29" ht="15.75" customHeight="1" x14ac:dyDescent="0.15"/>
    <row r="87" spans="1:29" ht="15.75" customHeight="1" x14ac:dyDescent="0.15"/>
    <row r="88" spans="1:29" ht="15.75" customHeight="1" x14ac:dyDescent="0.15"/>
    <row r="89" spans="1:29" ht="15.75" customHeight="1" x14ac:dyDescent="0.15"/>
    <row r="90" spans="1:29" ht="15.75" customHeight="1" x14ac:dyDescent="0.15"/>
    <row r="91" spans="1:29" ht="15.75" customHeight="1" x14ac:dyDescent="0.15"/>
    <row r="92" spans="1:29" ht="15.75" customHeight="1" x14ac:dyDescent="0.15"/>
    <row r="93" spans="1:29" ht="15.75" customHeight="1" x14ac:dyDescent="0.15"/>
    <row r="94" spans="1:29" ht="15.75" customHeight="1" x14ac:dyDescent="0.15"/>
    <row r="95" spans="1:29" ht="15.75" customHeight="1" x14ac:dyDescent="0.15"/>
    <row r="96" spans="1:29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09">
    <mergeCell ref="K70:N70"/>
    <mergeCell ref="K71:N71"/>
    <mergeCell ref="L72:M72"/>
    <mergeCell ref="N72:N77"/>
    <mergeCell ref="K78:N78"/>
    <mergeCell ref="A29:A30"/>
    <mergeCell ref="E29:E54"/>
    <mergeCell ref="A31:D31"/>
    <mergeCell ref="F31:I31"/>
    <mergeCell ref="A32:A41"/>
    <mergeCell ref="D44:D49"/>
    <mergeCell ref="A71:D71"/>
    <mergeCell ref="B72:C72"/>
    <mergeCell ref="G72:H72"/>
    <mergeCell ref="I72:I77"/>
    <mergeCell ref="A72:A77"/>
    <mergeCell ref="A51:A53"/>
    <mergeCell ref="B51:C51"/>
    <mergeCell ref="A57:A58"/>
    <mergeCell ref="A59:D59"/>
    <mergeCell ref="G44:H44"/>
    <mergeCell ref="I44:I49"/>
    <mergeCell ref="A50:D50"/>
    <mergeCell ref="F50:I50"/>
    <mergeCell ref="D51:D53"/>
    <mergeCell ref="F51:F53"/>
    <mergeCell ref="E57:E81"/>
    <mergeCell ref="F60:F69"/>
    <mergeCell ref="D72:D77"/>
    <mergeCell ref="F72:F77"/>
    <mergeCell ref="D79:D81"/>
    <mergeCell ref="A79:A81"/>
    <mergeCell ref="A78:D78"/>
    <mergeCell ref="B79:C79"/>
    <mergeCell ref="L79:M79"/>
    <mergeCell ref="N79:N81"/>
    <mergeCell ref="A70:D70"/>
    <mergeCell ref="A44:A49"/>
    <mergeCell ref="B44:C44"/>
    <mergeCell ref="N44:N49"/>
    <mergeCell ref="K50:N50"/>
    <mergeCell ref="L51:M51"/>
    <mergeCell ref="N51:N53"/>
    <mergeCell ref="K59:N59"/>
    <mergeCell ref="A60:A69"/>
    <mergeCell ref="F71:I71"/>
    <mergeCell ref="F78:I78"/>
    <mergeCell ref="F79:F81"/>
    <mergeCell ref="G79:H79"/>
    <mergeCell ref="K72:K77"/>
    <mergeCell ref="K79:K81"/>
    <mergeCell ref="G51:H51"/>
    <mergeCell ref="I51:I53"/>
    <mergeCell ref="J57:J82"/>
    <mergeCell ref="F59:I59"/>
    <mergeCell ref="K60:K69"/>
    <mergeCell ref="F70:I70"/>
    <mergeCell ref="I79:I81"/>
    <mergeCell ref="K23:K25"/>
    <mergeCell ref="I16:I21"/>
    <mergeCell ref="F22:I22"/>
    <mergeCell ref="N16:N21"/>
    <mergeCell ref="N23:N25"/>
    <mergeCell ref="K31:N31"/>
    <mergeCell ref="A16:A21"/>
    <mergeCell ref="B16:C16"/>
    <mergeCell ref="A22:D22"/>
    <mergeCell ref="K22:N22"/>
    <mergeCell ref="B23:C23"/>
    <mergeCell ref="L23:M23"/>
    <mergeCell ref="A27:N27"/>
    <mergeCell ref="J29:J54"/>
    <mergeCell ref="K32:K41"/>
    <mergeCell ref="K44:K49"/>
    <mergeCell ref="K51:K53"/>
    <mergeCell ref="A43:D43"/>
    <mergeCell ref="F43:I43"/>
    <mergeCell ref="K43:N43"/>
    <mergeCell ref="L44:M44"/>
    <mergeCell ref="F32:F41"/>
    <mergeCell ref="F44:F49"/>
    <mergeCell ref="A23:A25"/>
    <mergeCell ref="D23:D25"/>
    <mergeCell ref="F23:F25"/>
    <mergeCell ref="G23:H23"/>
    <mergeCell ref="E1:E14"/>
    <mergeCell ref="F4:F13"/>
    <mergeCell ref="E15:E25"/>
    <mergeCell ref="J15:J25"/>
    <mergeCell ref="F16:F21"/>
    <mergeCell ref="G16:H16"/>
    <mergeCell ref="I23:I25"/>
    <mergeCell ref="R3:S3"/>
    <mergeCell ref="R5:S5"/>
    <mergeCell ref="R10:S10"/>
    <mergeCell ref="A15:D15"/>
    <mergeCell ref="F15:I15"/>
    <mergeCell ref="K15:N15"/>
    <mergeCell ref="R15:S15"/>
    <mergeCell ref="L16:M16"/>
    <mergeCell ref="A1:A2"/>
    <mergeCell ref="J1:J14"/>
    <mergeCell ref="A3:D3"/>
    <mergeCell ref="F3:I3"/>
    <mergeCell ref="K3:N3"/>
    <mergeCell ref="A4:A13"/>
    <mergeCell ref="K4:K13"/>
    <mergeCell ref="D16:D21"/>
    <mergeCell ref="K16:K21"/>
  </mergeCells>
  <printOptions horizontalCentered="1" gridLines="1"/>
  <pageMargins left="0.7" right="0.7" top="0.75" bottom="0.75" header="0" footer="0"/>
  <pageSetup scale="57" fitToHeight="0" pageOrder="overThenDown" orientation="landscape" cellComments="atEnd"/>
  <headerFooter>
    <oddHeader>&amp;L&amp;F</oddHeader>
    <oddFooter>&amp;L&amp;D</oddFooter>
  </headerFooter>
  <rowBreaks count="2" manualBreakCount="2">
    <brk id="55" man="1"/>
    <brk id="27" man="1"/>
  </rowBreaks>
  <colBreaks count="2" manualBreakCount="2">
    <brk id="16" man="1"/>
    <brk id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Coupe Production Rate</vt:lpstr>
      <vt:lpstr>Sedan Production Rate</vt:lpstr>
      <vt:lpstr>Van Production Rate</vt:lpstr>
      <vt:lpstr>CostProfit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Beth McElroy</cp:lastModifiedBy>
  <dcterms:created xsi:type="dcterms:W3CDTF">2025-06-30T18:51:22Z</dcterms:created>
  <dcterms:modified xsi:type="dcterms:W3CDTF">2025-11-05T22:48:13Z</dcterms:modified>
</cp:coreProperties>
</file>